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tabRatio="867" firstSheet="16" activeTab="19"/>
  </bookViews>
  <sheets>
    <sheet name="Вкупен криминал и по сектори" sheetId="1" r:id="rId1"/>
    <sheet name="Движење на криминалот по сектор" sheetId="2" r:id="rId2"/>
    <sheet name="Класичен по СВР" sheetId="3" r:id="rId3"/>
    <sheet name="Имотни деликти" sheetId="4" r:id="rId4"/>
    <sheet name="Крвни деликти" sheetId="5" r:id="rId5"/>
    <sheet name="Сексуални деликти" sheetId="6" r:id="rId6"/>
    <sheet name="Вкупно економски и организиран " sheetId="7" r:id="rId7"/>
    <sheet name="Покарактеристични дела економск" sheetId="8" r:id="rId8"/>
    <sheet name="Дрога по СВР" sheetId="9" r:id="rId9"/>
    <sheet name="Оружје по СВР" sheetId="10" r:id="rId10"/>
    <sheet name="Проток на патници" sheetId="11" r:id="rId11"/>
    <sheet name="Самоубиства" sheetId="12" r:id="rId12"/>
    <sheet name="Илегални мигранти" sheetId="13" r:id="rId13"/>
    <sheet name="Недозволен влез и излез на стра" sheetId="14" r:id="rId14"/>
    <sheet name="Број на прекршоци и сторители Ј" sheetId="15" r:id="rId15"/>
    <sheet name="Најчести прекршоци ЈРМ " sheetId="16" r:id="rId16"/>
    <sheet name="Сообраќајни незгоди по видови" sheetId="17" r:id="rId17"/>
    <sheet name="Вкупно сообраќајни незгоди по С" sheetId="18" r:id="rId18"/>
    <sheet name="Најчести фактори за сообраќајни" sheetId="19" r:id="rId19"/>
    <sheet name="Најчести фактори за сообр. незг" sheetId="20" r:id="rId20"/>
  </sheets>
  <definedNames>
    <definedName name="Excel_BuiltIn_Print_Area" localSheetId="8">'Дрога по СВР'!$A$1:$L$51</definedName>
    <definedName name="Excel_BuiltIn_Print_Area" localSheetId="2">'Класичен по СВР'!$A$1:$T$42</definedName>
    <definedName name="_xlnm.Print_Area" localSheetId="6">'Вкупно економски и организиран '!$A$1:$U$55</definedName>
    <definedName name="_xlnm.Print_Area" localSheetId="8">'Дрога по СВР'!$A$1:$J$28</definedName>
    <definedName name="_xlnm.Print_Area" localSheetId="2">'Класичен по СВР'!$A$1:$S$29</definedName>
    <definedName name="_xlnm.Print_Area" localSheetId="4">'Крвни деликти'!$A$1:$N$43</definedName>
    <definedName name="_xlnm.Print_Area" localSheetId="9">'Оружје по СВР'!$A$1:$S$31</definedName>
    <definedName name="_xlnm.Print_Area" localSheetId="7">'Покарактеристични дела економск'!$A$1:$M$55</definedName>
    <definedName name="_xlnm.Print_Area" localSheetId="5">'Сексуални деликти'!$A$1:$N$38</definedName>
  </definedNames>
  <calcPr fullCalcOnLoad="1"/>
</workbook>
</file>

<file path=xl/sharedStrings.xml><?xml version="1.0" encoding="utf-8"?>
<sst xmlns="http://schemas.openxmlformats.org/spreadsheetml/2006/main" count="1202" uniqueCount="203">
  <si>
    <t>Состојби на вкупен криминал и по области</t>
  </si>
  <si>
    <t>вкупно кривични дела</t>
  </si>
  <si>
    <t>регистрирани сторители</t>
  </si>
  <si>
    <t>стапка на 100.000 жители</t>
  </si>
  <si>
    <t>кривични дела од  класичен криминал</t>
  </si>
  <si>
    <t>кривични дела од организиран криминал</t>
  </si>
  <si>
    <t>кривични дела од економски  криминал</t>
  </si>
  <si>
    <t>кривични дела од недозволена трговија</t>
  </si>
  <si>
    <t>Состојби во вкупниот криминал по сектори</t>
  </si>
  <si>
    <t>СВР Скопје</t>
  </si>
  <si>
    <t>СВР Битола</t>
  </si>
  <si>
    <t>СВР Велес</t>
  </si>
  <si>
    <t>СВР Куманово</t>
  </si>
  <si>
    <t>СВР Охрид</t>
  </si>
  <si>
    <t>СВР Струмица</t>
  </si>
  <si>
    <t>СВР Тетово</t>
  </si>
  <si>
    <t>СВР Штип</t>
  </si>
  <si>
    <t>ОСОСК</t>
  </si>
  <si>
    <t xml:space="preserve"> </t>
  </si>
  <si>
    <t>Движење на криминалот по сектори  за 2010/2011 година</t>
  </si>
  <si>
    <t>Сектори за внатрешни работи</t>
  </si>
  <si>
    <t xml:space="preserve">вкупно кривични дела </t>
  </si>
  <si>
    <t>реализирани кривични дела</t>
  </si>
  <si>
    <t>зголeмување/    намалување      во %</t>
  </si>
  <si>
    <t>коефициент на ефикасност во %</t>
  </si>
  <si>
    <t>СВР СКОПЈЕ</t>
  </si>
  <si>
    <t>СВР БИТОЛА</t>
  </si>
  <si>
    <t>СВР ВЕЛЕС</t>
  </si>
  <si>
    <t>СВР КУМАНОВО</t>
  </si>
  <si>
    <t>СВР ОХРИД</t>
  </si>
  <si>
    <t>СВР СТРУМИЦА</t>
  </si>
  <si>
    <t>СВР ТЕТОВО</t>
  </si>
  <si>
    <t>СВР ШТИП</t>
  </si>
  <si>
    <t>ВКУПНО</t>
  </si>
  <si>
    <t>вкупно пријавени сторители</t>
  </si>
  <si>
    <t xml:space="preserve"> полнолетни сторители</t>
  </si>
  <si>
    <t>Движење на криминалот по сектори  за 2011/2012 година</t>
  </si>
  <si>
    <t>/</t>
  </si>
  <si>
    <t>намалување за 2,5 пати</t>
  </si>
  <si>
    <t>Движење на криминалот по сектори  за 2012/2013 година</t>
  </si>
  <si>
    <t>згол./намал. во %</t>
  </si>
  <si>
    <t>Движење на криминалот по сектори  за 2013/2014 година</t>
  </si>
  <si>
    <t>Движење на криминалот по сектори за 2014/2015 година</t>
  </si>
  <si>
    <t>деца</t>
  </si>
  <si>
    <t>Движење на криминалот по сектори за 2015/2016 година</t>
  </si>
  <si>
    <t>Стапка на криминалот на 100.000 жители</t>
  </si>
  <si>
    <t>стапка на криминалот на 100.000 жители</t>
  </si>
  <si>
    <t xml:space="preserve">број на жители </t>
  </si>
  <si>
    <t>2.186.923</t>
  </si>
  <si>
    <t>2.065.769</t>
  </si>
  <si>
    <t>2.071. 278</t>
  </si>
  <si>
    <t>I.Состојби во вкупниот криминал</t>
  </si>
  <si>
    <t xml:space="preserve"> Состојби во класичниот криминал по сектори</t>
  </si>
  <si>
    <t>Кривично дело тешка кражба по сектори</t>
  </si>
  <si>
    <t>III.Кривично дело тешка кражба</t>
  </si>
  <si>
    <t>Состојби во областа на имотните  деликти</t>
  </si>
  <si>
    <t xml:space="preserve"> кривични дела кражба</t>
  </si>
  <si>
    <t xml:space="preserve"> кривични дела тешка кражба</t>
  </si>
  <si>
    <t xml:space="preserve"> кривични дела разбојништво</t>
  </si>
  <si>
    <t xml:space="preserve"> кривични дела разбојничка кражба</t>
  </si>
  <si>
    <t xml:space="preserve"> кривични дела одземање м.возило</t>
  </si>
  <si>
    <t>Состојби во областа на крвните деликти</t>
  </si>
  <si>
    <t xml:space="preserve"> кривични дела убиства</t>
  </si>
  <si>
    <t>0.91</t>
  </si>
  <si>
    <t>кривично дело тешка телесна повреда</t>
  </si>
  <si>
    <t>сторители</t>
  </si>
  <si>
    <t>Кривично дело убиство по сектори</t>
  </si>
  <si>
    <t>Кривично дело тешка телесна повреда по сектори</t>
  </si>
  <si>
    <t>Состојби во областа на сексуалните деликти</t>
  </si>
  <si>
    <t xml:space="preserve"> кривично дело силување</t>
  </si>
  <si>
    <t>полов напад над дете</t>
  </si>
  <si>
    <t>Кривично дело силување по сектори</t>
  </si>
  <si>
    <t>Кривично дело полов напад врз дете по  сектори</t>
  </si>
  <si>
    <t>Состојби во економскиот криминал по сектори</t>
  </si>
  <si>
    <t>Состојби во организираниот криминал по сектори</t>
  </si>
  <si>
    <t>I.Состојби во класичниот криминал</t>
  </si>
  <si>
    <t xml:space="preserve">Состојби во областа на економскиот криминал </t>
  </si>
  <si>
    <t>Покарактеристични дела од областа на економскиот криминал</t>
  </si>
  <si>
    <t>кривично дело злоупотреба на службена положба</t>
  </si>
  <si>
    <t>кривично дело даночно затајување</t>
  </si>
  <si>
    <t>кривично дело фалсификување сл.исправа</t>
  </si>
  <si>
    <t>Состојби во областа на организираниот криминал</t>
  </si>
  <si>
    <t>Покарактеристични дела од областа на организираниот криминал</t>
  </si>
  <si>
    <t>кривично дело примање поткуп</t>
  </si>
  <si>
    <t>кривично дело давање поткуп</t>
  </si>
  <si>
    <t>кривично дело перење пари</t>
  </si>
  <si>
    <t>кривично дело криумчарење мигранти</t>
  </si>
  <si>
    <t xml:space="preserve">Состојби во областа на недозволената трговија со дрога  </t>
  </si>
  <si>
    <t>Состојби во недозволената трговија со дрога по сектори</t>
  </si>
  <si>
    <t xml:space="preserve">                                                         Заплени на дрога </t>
  </si>
  <si>
    <t>заплени                  дрога</t>
  </si>
  <si>
    <t>марихуана во килограми</t>
  </si>
  <si>
    <t>хероин  во килограми</t>
  </si>
  <si>
    <t>кокаин</t>
  </si>
  <si>
    <t>2 кгр</t>
  </si>
  <si>
    <t>1,5 кгр</t>
  </si>
  <si>
    <t>173 грама</t>
  </si>
  <si>
    <t>15,8 грама</t>
  </si>
  <si>
    <t>318 грама</t>
  </si>
  <si>
    <t>0,07 кгр</t>
  </si>
  <si>
    <t>717 грама</t>
  </si>
  <si>
    <t>стебла канабис</t>
  </si>
  <si>
    <t>таблети екстази</t>
  </si>
  <si>
    <t xml:space="preserve">Состојби во областа на недозволена трговија со оружје </t>
  </si>
  <si>
    <t xml:space="preserve">                            Состојби во недозволената трговија со оружје по сектори</t>
  </si>
  <si>
    <t>`</t>
  </si>
  <si>
    <t xml:space="preserve">Заплени на оружје, муниција и пиротехнички средства </t>
  </si>
  <si>
    <t>заплени                  оружје</t>
  </si>
  <si>
    <t>парчиња оружје</t>
  </si>
  <si>
    <t>парчиња муниција</t>
  </si>
  <si>
    <t>парчиња петарди</t>
  </si>
  <si>
    <t>Извршени самоубиства</t>
  </si>
  <si>
    <t>Вкупен број на самоубиства</t>
  </si>
  <si>
    <t>Самоубиства по сектори</t>
  </si>
  <si>
    <t>Извршени обиди за самоубиства</t>
  </si>
  <si>
    <t>Вкупен број на обиди за самоубиства</t>
  </si>
  <si>
    <t>Обиди за самоубиства по сектори</t>
  </si>
  <si>
    <t>ГОДИНА</t>
  </si>
  <si>
    <t>ВКУПНО ПАТНИЦИ</t>
  </si>
  <si>
    <t>ДРЖАВЈАНИ НА Р.МАКЕДОНИЈА</t>
  </si>
  <si>
    <t>СТРАНСКИ ДРЖАВЈАНИ</t>
  </si>
  <si>
    <t>ПАТНИЦИ</t>
  </si>
  <si>
    <t>на влез</t>
  </si>
  <si>
    <t>на излез</t>
  </si>
  <si>
    <t>Година</t>
  </si>
  <si>
    <t>зголемување намалување</t>
  </si>
  <si>
    <t>Илегални мигранти</t>
  </si>
  <si>
    <t>повеќекратно зголемување</t>
  </si>
  <si>
    <t>албански државјани</t>
  </si>
  <si>
    <t>авганистански државјани</t>
  </si>
  <si>
    <t>двојно зголемување</t>
  </si>
  <si>
    <t>сиријски државјани</t>
  </si>
  <si>
    <t>Недозволен влез на странски државјани</t>
  </si>
  <si>
    <t>Недозволен излез на странски државјани</t>
  </si>
  <si>
    <t xml:space="preserve"> ПРЕКРШОЦИ И СТОРИТЕЛИ ОД ОБЛАСТА НА ЈРМ </t>
  </si>
  <si>
    <t>СВР</t>
  </si>
  <si>
    <t>Вкупно прекршоци</t>
  </si>
  <si>
    <t>Вкупно сторители</t>
  </si>
  <si>
    <t>%</t>
  </si>
  <si>
    <t>РЦ за ГР</t>
  </si>
  <si>
    <t>Најчести прекршоци против ЈРМ за периодот јануари-декември 2012 година</t>
  </si>
  <si>
    <t>Физички напад чл.12</t>
  </si>
  <si>
    <t>Учество, предизвикување или поттикнување тепачка чл.11</t>
  </si>
  <si>
    <t>Карање,викање и непристојно однесување чл.4</t>
  </si>
  <si>
    <t>Оддавање на пијанство на јавни места чл.6</t>
  </si>
  <si>
    <t>Вознемирување соседи чл.7</t>
  </si>
  <si>
    <t>два пати</t>
  </si>
  <si>
    <t>Регионални центри</t>
  </si>
  <si>
    <t>Уживање наркотични дроги и психотропни супстанции чл.20</t>
  </si>
  <si>
    <t>Омаловажување полицајци чл.13</t>
  </si>
  <si>
    <t>Малтретирање и вршење присилба чл.10</t>
  </si>
  <si>
    <t>Фрлање,кршење на разни предмети чл.5</t>
  </si>
  <si>
    <t>Овозможување присуство на малолетници во објекти за забава чл.21</t>
  </si>
  <si>
    <t>2.5 пати</t>
  </si>
  <si>
    <t>2.7 пати</t>
  </si>
  <si>
    <t>2.4 пати</t>
  </si>
  <si>
    <t>пет пати</t>
  </si>
  <si>
    <t>Најчести прекршоци против ЈРМ за периодот јануари-декември 2013 година</t>
  </si>
  <si>
    <t>2,6 пати</t>
  </si>
  <si>
    <t>3,5 пати</t>
  </si>
  <si>
    <t>3 пати</t>
  </si>
  <si>
    <t>Најчести прекршоци против ЈРМ за периодот јануари-декември 2014 година</t>
  </si>
  <si>
    <t>Најчести прекршоци против ЈРМ за периодот јануари-декември 2015 година</t>
  </si>
  <si>
    <t>Најчести прекршоци против ЈРМ за периодот јануари-декември 2016 година</t>
  </si>
  <si>
    <t>2,5 пати</t>
  </si>
  <si>
    <t>2,4 пати</t>
  </si>
  <si>
    <t>ВИДОВИ СООБРАЌАЈНИ НЕЗГОДИ</t>
  </si>
  <si>
    <t>СООБРАЌАЈНИ НЕЗГОДИ СО ЗАГИНАТИ ЛИЦА</t>
  </si>
  <si>
    <t>СООБРАЌАЈНИ НЕЗГОДИ СО ПОВРЕДЕНИ ЛИЦА</t>
  </si>
  <si>
    <t xml:space="preserve"> ЗАГИНАТИ ЛИЦА</t>
  </si>
  <si>
    <t>ПОВРЕДЕНИ ЛИЦА</t>
  </si>
  <si>
    <t xml:space="preserve"> со загинати лица</t>
  </si>
  <si>
    <t xml:space="preserve"> со повредени  лица</t>
  </si>
  <si>
    <t>со загинати лица</t>
  </si>
  <si>
    <t>ЗАГИНАТИ И ПОВРЕДЕНИ ЛИЦА ПО СВР</t>
  </si>
  <si>
    <t xml:space="preserve">  загинати лица</t>
  </si>
  <si>
    <t xml:space="preserve">  повредени  лица</t>
  </si>
  <si>
    <t xml:space="preserve"> загинати лица</t>
  </si>
  <si>
    <t xml:space="preserve"> повредени  лица</t>
  </si>
  <si>
    <t>Брзо возење</t>
  </si>
  <si>
    <t>Непочитување на правила за првенство на минување</t>
  </si>
  <si>
    <t>Недржење страна и правец на движење</t>
  </si>
  <si>
    <t>Непрописно движење и свртување</t>
  </si>
  <si>
    <t>Управување под дејство на алкохол</t>
  </si>
  <si>
    <t>Движење на криминалот по сектори за 2016/2017 година</t>
  </si>
  <si>
    <t>ПРОТОК НА ПАТНИЦИ ВО ПЕРИОДОТ 2010-2017 година</t>
  </si>
  <si>
    <t>ИЛЕГАЛНИ МИГРАНТИ ВО ПЕРИОДОТ 2010-2017 година</t>
  </si>
  <si>
    <t>НЕДОЗВОЛЕН ВЛЕЗ И ИЗЛЕЗ НА СТРАНСКИ ДРЖАВЈАНИ ВО ПЕРИОДОТ 2010-2017 година</t>
  </si>
  <si>
    <t>Најчести прекршоци против ЈРМ за периодот јануари-декември 2017 година</t>
  </si>
  <si>
    <t>263 грама</t>
  </si>
  <si>
    <t xml:space="preserve"> СООБРАЌАЈНИ НЕЗГОДИ ПО ВИДОВИ НА ПОСЛЕДИЦИ ВО ПЕРИОДОТ 2010-2017 ГОДИНА</t>
  </si>
  <si>
    <t xml:space="preserve"> СООБРАЌАЈНИ НЕЗГОДИ СО ПОТЕШКИ ПОСЛЕДИЦИ ПО СВР  ВО ПЕРИОДОТ 2010-2017 ГОДИНА</t>
  </si>
  <si>
    <t>повеќекратно намалување</t>
  </si>
  <si>
    <t>Најчести фактори за сообраќајните незгоди</t>
  </si>
  <si>
    <t>пакистански државјани</t>
  </si>
  <si>
    <t>кривични дела извршени од деца</t>
  </si>
  <si>
    <t>тројно зголемување</t>
  </si>
  <si>
    <t>зголемување 
повеќе
 од 2 пати</t>
  </si>
  <si>
    <t>СООБРАЌАЈНИ НЕЗГОДИ СО ГОЛЕМА МАТЕРИЈАЛНА ШТЕТА</t>
  </si>
  <si>
    <t>127.358*</t>
  </si>
  <si>
    <r>
      <rPr>
        <b/>
        <sz val="13"/>
        <rFont val="Arial"/>
        <family val="2"/>
      </rPr>
      <t>*</t>
    </r>
    <r>
      <rPr>
        <b/>
        <sz val="10"/>
        <rFont val="Arial"/>
        <family val="2"/>
      </rPr>
      <t>Во податокот е содржан и бројот на издадени потврди за време на мигрантската криза</t>
    </r>
  </si>
  <si>
    <t>2075301 е официјалниот број на жители објавен од ДЗС за 2017 година</t>
  </si>
  <si>
    <t>398.552*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</si>
</sst>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-* #,##0.00&quot; ден.&quot;_-;\-* #,##0.00&quot; ден.&quot;_-;_-* \-??&quot; ден.&quot;_-;_-@_-"/>
    <numFmt numFmtId="165" formatCode="0.0"/>
    <numFmt numFmtId="166" formatCode="#"/>
    <numFmt numFmtId="167" formatCode="#,##0.0"/>
    <numFmt numFmtId="168" formatCode="* #,##0&quot;         &quot;;\-* #,##0&quot;         &quot;;* &quot;-         &quot;;@\ "/>
    <numFmt numFmtId="169" formatCode="0.0%"/>
    <numFmt numFmtId="170" formatCode="_(* #,##0_);_(* \(#,##0\);_(* \-_);_(@_)"/>
    <numFmt numFmtId="171" formatCode="_(\$* #,##0.00_);_(\$* \(#,##0.00\);_(\$* \-??_);_(@_)"/>
    <numFmt numFmtId="172" formatCode="[$-42F]dddd\,\ dd\ mmmm\ yy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Mac C Times 852 Regula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tobiSerif Regular"/>
      <family val="3"/>
    </font>
    <font>
      <b/>
      <sz val="11"/>
      <name val="Calibri"/>
      <family val="2"/>
    </font>
    <font>
      <b/>
      <sz val="10"/>
      <name val="Arial"/>
      <family val="2"/>
    </font>
    <font>
      <b/>
      <i/>
      <sz val="10"/>
      <name val="StobiSerif Regular"/>
      <family val="3"/>
    </font>
    <font>
      <sz val="14"/>
      <name val="Arial"/>
      <family val="2"/>
    </font>
    <font>
      <b/>
      <sz val="14"/>
      <name val="StobiSerif Regular"/>
      <family val="3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9"/>
      <color indexed="8"/>
      <name val="Calibri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9"/>
      <name val="StobiSerif Regular"/>
      <family val="3"/>
    </font>
    <font>
      <b/>
      <sz val="12"/>
      <name val="StobiSerif Regular"/>
      <family val="3"/>
    </font>
    <font>
      <b/>
      <sz val="10"/>
      <name val="StobiSerif Regular"/>
      <family val="3"/>
    </font>
    <font>
      <sz val="11"/>
      <name val="StobiSerif Regular"/>
      <family val="3"/>
    </font>
    <font>
      <b/>
      <sz val="11"/>
      <name val="StobiSerif Regular"/>
      <family val="3"/>
    </font>
    <font>
      <b/>
      <sz val="9"/>
      <name val="StobiSerif Regular"/>
      <family val="3"/>
    </font>
    <font>
      <sz val="11"/>
      <name val="Arial"/>
      <family val="2"/>
    </font>
    <font>
      <b/>
      <i/>
      <sz val="11"/>
      <name val="StobiSerif Regular"/>
      <family val="3"/>
    </font>
    <font>
      <sz val="12"/>
      <name val="StobiSerif Regular"/>
      <family val="3"/>
    </font>
    <font>
      <b/>
      <sz val="8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49"/>
      </bottom>
    </border>
    <border>
      <left>
        <color indexed="63"/>
      </left>
      <right>
        <color indexed="63"/>
      </right>
      <top style="double">
        <color indexed="49"/>
      </top>
      <bottom style="double">
        <color indexed="49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 style="medium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5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1" fillId="2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7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4" borderId="8" applyNumberFormat="0" applyAlignment="0" applyProtection="0"/>
    <xf numFmtId="0" fontId="15" fillId="5" borderId="9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7" fillId="2" borderId="3" xfId="48" applyNumberFormat="1" applyFill="1" applyAlignment="1" applyProtection="1">
      <alignment horizontal="center"/>
      <protection/>
    </xf>
    <xf numFmtId="3" fontId="17" fillId="2" borderId="3" xfId="48" applyNumberFormat="1" applyFill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5" borderId="3" xfId="48" applyNumberFormat="1" applyFill="1" applyAlignment="1" applyProtection="1">
      <alignment horizontal="center" vertical="center"/>
      <protection/>
    </xf>
    <xf numFmtId="3" fontId="17" fillId="5" borderId="3" xfId="48" applyNumberFormat="1" applyFill="1" applyAlignment="1" applyProtection="1">
      <alignment horizontal="center" vertical="center"/>
      <protection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7" fillId="2" borderId="3" xfId="48" applyNumberFormat="1" applyFont="1" applyFill="1" applyAlignment="1" applyProtection="1">
      <alignment horizontal="center"/>
      <protection/>
    </xf>
    <xf numFmtId="3" fontId="17" fillId="5" borderId="3" xfId="48" applyNumberFormat="1" applyFill="1" applyAlignment="1" applyProtection="1">
      <alignment horizontal="center"/>
      <protection/>
    </xf>
    <xf numFmtId="0" fontId="22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23" fillId="0" borderId="0" xfId="0" applyFont="1" applyAlignment="1">
      <alignment/>
    </xf>
    <xf numFmtId="0" fontId="23" fillId="5" borderId="0" xfId="0" applyFont="1" applyFill="1" applyBorder="1" applyAlignment="1">
      <alignment/>
    </xf>
    <xf numFmtId="0" fontId="24" fillId="5" borderId="0" xfId="0" applyFont="1" applyFill="1" applyBorder="1" applyAlignment="1">
      <alignment horizontal="center"/>
    </xf>
    <xf numFmtId="0" fontId="23" fillId="5" borderId="0" xfId="0" applyFont="1" applyFill="1" applyAlignment="1">
      <alignment/>
    </xf>
    <xf numFmtId="0" fontId="23" fillId="5" borderId="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5" fillId="2" borderId="3" xfId="48" applyNumberFormat="1" applyFont="1" applyFill="1" applyAlignment="1" applyProtection="1">
      <alignment horizontal="center" vertical="center"/>
      <protection/>
    </xf>
    <xf numFmtId="0" fontId="26" fillId="2" borderId="3" xfId="48" applyNumberFormat="1" applyFont="1" applyFill="1" applyAlignment="1" applyProtection="1">
      <alignment horizontal="center" vertical="center" wrapText="1"/>
      <protection/>
    </xf>
    <xf numFmtId="0" fontId="25" fillId="5" borderId="3" xfId="48" applyNumberFormat="1" applyFont="1" applyFill="1" applyAlignment="1" applyProtection="1">
      <alignment horizontal="left" vertical="center"/>
      <protection/>
    </xf>
    <xf numFmtId="3" fontId="25" fillId="5" borderId="3" xfId="48" applyNumberFormat="1" applyFont="1" applyFill="1" applyAlignment="1" applyProtection="1">
      <alignment horizontal="center" vertical="center"/>
      <protection/>
    </xf>
    <xf numFmtId="165" fontId="25" fillId="2" borderId="3" xfId="48" applyNumberFormat="1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>
      <alignment/>
    </xf>
    <xf numFmtId="0" fontId="25" fillId="0" borderId="0" xfId="48" applyNumberFormat="1" applyFont="1" applyFill="1" applyBorder="1" applyAlignment="1" applyProtection="1">
      <alignment horizontal="center" vertical="center"/>
      <protection/>
    </xf>
    <xf numFmtId="0" fontId="25" fillId="5" borderId="3" xfId="48" applyNumberFormat="1" applyFont="1" applyFill="1" applyAlignment="1" applyProtection="1">
      <alignment horizontal="left" vertical="center" wrapText="1"/>
      <protection/>
    </xf>
    <xf numFmtId="1" fontId="25" fillId="2" borderId="3" xfId="48" applyNumberFormat="1" applyFont="1" applyFill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/>
    </xf>
    <xf numFmtId="166" fontId="25" fillId="2" borderId="3" xfId="48" applyNumberFormat="1" applyFont="1" applyFill="1" applyAlignment="1" applyProtection="1">
      <alignment horizontal="center" vertical="center"/>
      <protection/>
    </xf>
    <xf numFmtId="0" fontId="25" fillId="2" borderId="3" xfId="48" applyNumberFormat="1" applyFont="1" applyFill="1" applyAlignment="1" applyProtection="1">
      <alignment horizontal="center" vertical="center" wrapText="1"/>
      <protection/>
    </xf>
    <xf numFmtId="3" fontId="25" fillId="2" borderId="3" xfId="48" applyNumberFormat="1" applyFont="1" applyFill="1" applyAlignment="1" applyProtection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28" fillId="5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5" fillId="5" borderId="0" xfId="48" applyNumberFormat="1" applyFont="1" applyFill="1" applyBorder="1" applyAlignment="1" applyProtection="1">
      <alignment horizontal="center" vertical="center"/>
      <protection/>
    </xf>
    <xf numFmtId="165" fontId="29" fillId="2" borderId="3" xfId="48" applyNumberFormat="1" applyFont="1" applyFill="1" applyAlignment="1" applyProtection="1">
      <alignment horizontal="center" vertical="center" wrapText="1"/>
      <protection/>
    </xf>
    <xf numFmtId="0" fontId="24" fillId="5" borderId="0" xfId="0" applyFont="1" applyFill="1" applyBorder="1" applyAlignment="1">
      <alignment horizontal="center" vertical="center" wrapText="1"/>
    </xf>
    <xf numFmtId="0" fontId="25" fillId="5" borderId="3" xfId="48" applyNumberFormat="1" applyFont="1" applyFill="1" applyAlignment="1" applyProtection="1">
      <alignment horizontal="center" vertical="center"/>
      <protection/>
    </xf>
    <xf numFmtId="3" fontId="24" fillId="5" borderId="0" xfId="0" applyNumberFormat="1" applyFont="1" applyFill="1" applyBorder="1" applyAlignment="1">
      <alignment horizontal="center" vertical="center" wrapText="1"/>
    </xf>
    <xf numFmtId="0" fontId="17" fillId="2" borderId="3" xfId="48" applyNumberFormat="1" applyFont="1" applyFill="1" applyAlignment="1" applyProtection="1">
      <alignment horizontal="center" vertical="center" wrapText="1"/>
      <protection/>
    </xf>
    <xf numFmtId="3" fontId="23" fillId="5" borderId="0" xfId="0" applyNumberFormat="1" applyFont="1" applyFill="1" applyAlignment="1">
      <alignment/>
    </xf>
    <xf numFmtId="0" fontId="30" fillId="0" borderId="0" xfId="0" applyFont="1" applyAlignment="1">
      <alignment/>
    </xf>
    <xf numFmtId="0" fontId="31" fillId="2" borderId="3" xfId="48" applyNumberFormat="1" applyFont="1" applyFill="1" applyAlignment="1" applyProtection="1">
      <alignment/>
      <protection/>
    </xf>
    <xf numFmtId="0" fontId="31" fillId="2" borderId="3" xfId="48" applyNumberFormat="1" applyFont="1" applyFill="1" applyAlignment="1" applyProtection="1">
      <alignment horizontal="center" vertical="center" wrapText="1"/>
      <protection/>
    </xf>
    <xf numFmtId="0" fontId="31" fillId="2" borderId="3" xfId="48" applyNumberFormat="1" applyFont="1" applyFill="1" applyAlignment="1" applyProtection="1">
      <alignment horizontal="center"/>
      <protection/>
    </xf>
    <xf numFmtId="0" fontId="17" fillId="5" borderId="3" xfId="48" applyNumberFormat="1" applyFont="1" applyFill="1" applyAlignment="1" applyProtection="1">
      <alignment vertical="center" wrapText="1"/>
      <protection/>
    </xf>
    <xf numFmtId="167" fontId="31" fillId="5" borderId="3" xfId="48" applyNumberFormat="1" applyFont="1" applyFill="1" applyAlignment="1" applyProtection="1">
      <alignment horizontal="center" vertical="center" wrapText="1"/>
      <protection/>
    </xf>
    <xf numFmtId="2" fontId="31" fillId="5" borderId="3" xfId="48" applyNumberFormat="1" applyFont="1" applyFill="1" applyAlignment="1" applyProtection="1">
      <alignment horizontal="center" vertical="center" wrapText="1"/>
      <protection/>
    </xf>
    <xf numFmtId="4" fontId="31" fillId="5" borderId="3" xfId="48" applyNumberFormat="1" applyFont="1" applyFill="1" applyAlignment="1" applyProtection="1">
      <alignment horizontal="center" vertical="center" wrapText="1"/>
      <protection/>
    </xf>
    <xf numFmtId="0" fontId="31" fillId="5" borderId="3" xfId="48" applyNumberFormat="1" applyFont="1" applyFill="1" applyAlignment="1" applyProtection="1">
      <alignment horizontal="left" vertical="center" wrapText="1"/>
      <protection/>
    </xf>
    <xf numFmtId="3" fontId="31" fillId="5" borderId="3" xfId="48" applyNumberFormat="1" applyFont="1" applyFill="1" applyAlignment="1" applyProtection="1">
      <alignment horizontal="center" vertical="center"/>
      <protection/>
    </xf>
    <xf numFmtId="0" fontId="31" fillId="5" borderId="3" xfId="48" applyNumberFormat="1" applyFont="1" applyFill="1" applyAlignment="1" applyProtection="1">
      <alignment vertical="center" wrapText="1"/>
      <protection/>
    </xf>
    <xf numFmtId="168" fontId="26" fillId="5" borderId="3" xfId="48" applyNumberFormat="1" applyFont="1" applyFill="1" applyAlignment="1" applyProtection="1">
      <alignment horizontal="center" vertical="center" wrapText="1"/>
      <protection/>
    </xf>
    <xf numFmtId="168" fontId="31" fillId="5" borderId="3" xfId="48" applyNumberFormat="1" applyFont="1" applyFill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6" fillId="0" borderId="10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5" fillId="0" borderId="10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5" fillId="0" borderId="19" xfId="0" applyFont="1" applyBorder="1" applyAlignment="1">
      <alignment/>
    </xf>
    <xf numFmtId="0" fontId="36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2" fillId="0" borderId="19" xfId="0" applyFont="1" applyBorder="1" applyAlignment="1">
      <alignment/>
    </xf>
    <xf numFmtId="0" fontId="37" fillId="0" borderId="10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17" fillId="5" borderId="3" xfId="48" applyNumberFormat="1" applyFill="1" applyAlignment="1" applyProtection="1">
      <alignment horizontal="center"/>
      <protection/>
    </xf>
    <xf numFmtId="0" fontId="33" fillId="0" borderId="0" xfId="0" applyFont="1" applyBorder="1" applyAlignment="1">
      <alignment horizontal="center" vertical="center" wrapText="1"/>
    </xf>
    <xf numFmtId="0" fontId="17" fillId="0" borderId="3" xfId="48" applyNumberFormat="1" applyFill="1" applyAlignment="1" applyProtection="1">
      <alignment horizontal="center" vertical="center"/>
      <protection/>
    </xf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3" xfId="48" applyNumberFormat="1" applyFont="1" applyFill="1" applyAlignment="1" applyProtection="1">
      <alignment horizontal="center"/>
      <protection/>
    </xf>
    <xf numFmtId="0" fontId="17" fillId="0" borderId="3" xfId="48" applyNumberFormat="1" applyFill="1" applyAlignment="1" applyProtection="1">
      <alignment horizontal="center"/>
      <protection/>
    </xf>
    <xf numFmtId="0" fontId="17" fillId="0" borderId="0" xfId="48" applyNumberFormat="1" applyFill="1" applyBorder="1" applyAlignment="1" applyProtection="1">
      <alignment horizontal="center"/>
      <protection/>
    </xf>
    <xf numFmtId="0" fontId="38" fillId="0" borderId="0" xfId="0" applyFont="1" applyAlignment="1">
      <alignment/>
    </xf>
    <xf numFmtId="0" fontId="32" fillId="0" borderId="0" xfId="0" applyFont="1" applyBorder="1" applyAlignment="1">
      <alignment horizontal="justify"/>
    </xf>
    <xf numFmtId="0" fontId="17" fillId="2" borderId="3" xfId="48" applyNumberFormat="1" applyFill="1" applyAlignment="1" applyProtection="1">
      <alignment/>
      <protection/>
    </xf>
    <xf numFmtId="0" fontId="17" fillId="5" borderId="3" xfId="48" applyNumberFormat="1" applyFont="1" applyFill="1" applyAlignment="1" applyProtection="1">
      <alignment/>
      <protection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Border="1" applyAlignment="1">
      <alignment horizontal="center"/>
    </xf>
    <xf numFmtId="0" fontId="17" fillId="0" borderId="0" xfId="48" applyNumberFormat="1" applyFill="1" applyBorder="1" applyAlignment="1" applyProtection="1">
      <alignment/>
      <protection/>
    </xf>
    <xf numFmtId="0" fontId="17" fillId="0" borderId="0" xfId="48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center"/>
    </xf>
    <xf numFmtId="0" fontId="17" fillId="2" borderId="3" xfId="48" applyNumberFormat="1" applyFill="1" applyAlignment="1" applyProtection="1">
      <alignment horizontal="center" vertical="center"/>
      <protection/>
    </xf>
    <xf numFmtId="0" fontId="17" fillId="5" borderId="3" xfId="48" applyNumberFormat="1" applyFont="1" applyFill="1" applyAlignment="1" applyProtection="1">
      <alignment horizontal="left" wrapText="1"/>
      <protection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7" fillId="2" borderId="3" xfId="48" applyNumberFormat="1" applyFont="1" applyFill="1" applyAlignment="1" applyProtection="1">
      <alignment vertical="center" wrapText="1"/>
      <protection/>
    </xf>
    <xf numFmtId="0" fontId="36" fillId="0" borderId="0" xfId="0" applyFont="1" applyBorder="1" applyAlignment="1">
      <alignment horizontal="center" vertical="center" wrapText="1"/>
    </xf>
    <xf numFmtId="0" fontId="17" fillId="5" borderId="3" xfId="48" applyNumberFormat="1" applyFont="1" applyFill="1" applyAlignment="1" applyProtection="1">
      <alignment vertical="center"/>
      <protection/>
    </xf>
    <xf numFmtId="0" fontId="17" fillId="5" borderId="3" xfId="48" applyNumberFormat="1" applyFont="1" applyFill="1" applyAlignment="1" applyProtection="1">
      <alignment horizontal="center" vertical="center" wrapText="1"/>
      <protection/>
    </xf>
    <xf numFmtId="0" fontId="17" fillId="2" borderId="20" xfId="48" applyNumberFormat="1" applyFill="1" applyBorder="1" applyAlignment="1" applyProtection="1">
      <alignment horizontal="center"/>
      <protection/>
    </xf>
    <xf numFmtId="0" fontId="33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17" fillId="5" borderId="3" xfId="48" applyNumberFormat="1" applyFont="1" applyFill="1" applyAlignment="1" applyProtection="1">
      <alignment wrapText="1"/>
      <protection/>
    </xf>
    <xf numFmtId="0" fontId="0" fillId="0" borderId="0" xfId="59">
      <alignment/>
      <protection/>
    </xf>
    <xf numFmtId="0" fontId="17" fillId="0" borderId="3" xfId="48" applyNumberFormat="1" applyFill="1" applyAlignment="1" applyProtection="1">
      <alignment/>
      <protection/>
    </xf>
    <xf numFmtId="0" fontId="17" fillId="5" borderId="3" xfId="48" applyNumberFormat="1" applyFont="1" applyFill="1" applyAlignment="1" applyProtection="1">
      <alignment horizontal="left" vertical="center" wrapText="1"/>
      <protection/>
    </xf>
    <xf numFmtId="169" fontId="17" fillId="2" borderId="3" xfId="48" applyNumberFormat="1" applyFill="1" applyAlignment="1" applyProtection="1">
      <alignment horizontal="center" vertical="center"/>
      <protection/>
    </xf>
    <xf numFmtId="9" fontId="17" fillId="2" borderId="3" xfId="48" applyNumberFormat="1" applyFill="1" applyAlignment="1" applyProtection="1">
      <alignment horizontal="center" vertical="center"/>
      <protection/>
    </xf>
    <xf numFmtId="169" fontId="17" fillId="2" borderId="3" xfId="48" applyNumberFormat="1" applyFont="1" applyFill="1" applyAlignment="1" applyProtection="1">
      <alignment horizontal="center" vertical="center" wrapText="1"/>
      <protection/>
    </xf>
    <xf numFmtId="169" fontId="17" fillId="2" borderId="21" xfId="48" applyNumberFormat="1" applyFont="1" applyFill="1" applyBorder="1" applyAlignment="1" applyProtection="1">
      <alignment horizontal="center" vertical="center" wrapText="1"/>
      <protection/>
    </xf>
    <xf numFmtId="3" fontId="17" fillId="5" borderId="3" xfId="48" applyNumberFormat="1" applyFont="1" applyFill="1" applyAlignment="1" applyProtection="1">
      <alignment horizontal="center" vertical="center" wrapText="1"/>
      <protection/>
    </xf>
    <xf numFmtId="9" fontId="17" fillId="2" borderId="3" xfId="48" applyNumberFormat="1" applyFont="1" applyFill="1" applyAlignment="1" applyProtection="1">
      <alignment horizontal="center" vertical="center" wrapText="1"/>
      <protection/>
    </xf>
    <xf numFmtId="169" fontId="17" fillId="2" borderId="20" xfId="48" applyNumberFormat="1" applyFont="1" applyFill="1" applyBorder="1" applyAlignment="1" applyProtection="1">
      <alignment horizontal="center" vertical="center" wrapText="1"/>
      <protection/>
    </xf>
    <xf numFmtId="0" fontId="17" fillId="0" borderId="0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59" applyBorder="1">
      <alignment/>
      <protection/>
    </xf>
    <xf numFmtId="0" fontId="0" fillId="0" borderId="0" xfId="59" applyFont="1">
      <alignment/>
      <protection/>
    </xf>
    <xf numFmtId="0" fontId="19" fillId="0" borderId="0" xfId="59" applyFont="1">
      <alignment/>
      <protection/>
    </xf>
    <xf numFmtId="9" fontId="17" fillId="2" borderId="3" xfId="48" applyNumberFormat="1" applyFont="1" applyFill="1" applyAlignment="1" applyProtection="1">
      <alignment horizontal="center" vertical="center"/>
      <protection/>
    </xf>
    <xf numFmtId="167" fontId="17" fillId="2" borderId="3" xfId="48" applyNumberFormat="1" applyFill="1" applyAlignment="1" applyProtection="1">
      <alignment horizontal="center" vertical="center" wrapText="1"/>
      <protection/>
    </xf>
    <xf numFmtId="3" fontId="17" fillId="2" borderId="3" xfId="48" applyNumberFormat="1" applyFont="1" applyFill="1" applyAlignment="1" applyProtection="1">
      <alignment horizontal="center" vertical="center" wrapText="1"/>
      <protection/>
    </xf>
    <xf numFmtId="3" fontId="17" fillId="5" borderId="3" xfId="48" applyNumberFormat="1" applyFont="1" applyFill="1" applyAlignment="1" applyProtection="1">
      <alignment vertical="center" wrapText="1"/>
      <protection/>
    </xf>
    <xf numFmtId="167" fontId="17" fillId="2" borderId="3" xfId="48" applyNumberFormat="1" applyFill="1" applyAlignment="1" applyProtection="1">
      <alignment vertical="center" wrapText="1"/>
      <protection/>
    </xf>
    <xf numFmtId="3" fontId="17" fillId="2" borderId="3" xfId="48" applyNumberFormat="1" applyFont="1" applyFill="1" applyAlignment="1" applyProtection="1">
      <alignment vertical="center" wrapText="1"/>
      <protection/>
    </xf>
    <xf numFmtId="3" fontId="17" fillId="2" borderId="3" xfId="48" applyNumberFormat="1" applyFill="1" applyAlignment="1" applyProtection="1">
      <alignment horizontal="center" vertical="center" wrapText="1"/>
      <protection/>
    </xf>
    <xf numFmtId="0" fontId="40" fillId="0" borderId="0" xfId="61" applyFont="1">
      <alignment/>
      <protection/>
    </xf>
    <xf numFmtId="0" fontId="17" fillId="2" borderId="3" xfId="49" applyNumberFormat="1" applyFont="1" applyFill="1" applyAlignment="1" applyProtection="1">
      <alignment horizontal="right" vertical="center" wrapText="1"/>
      <protection/>
    </xf>
    <xf numFmtId="0" fontId="17" fillId="2" borderId="3" xfId="49" applyNumberFormat="1" applyFill="1" applyAlignment="1" applyProtection="1">
      <alignment horizontal="right" vertical="center"/>
      <protection/>
    </xf>
    <xf numFmtId="0" fontId="17" fillId="2" borderId="3" xfId="49" applyNumberFormat="1" applyFont="1" applyFill="1" applyAlignment="1" applyProtection="1">
      <alignment horizontal="center" vertical="center"/>
      <protection/>
    </xf>
    <xf numFmtId="0" fontId="17" fillId="2" borderId="3" xfId="49" applyNumberFormat="1" applyFont="1" applyFill="1" applyAlignment="1" applyProtection="1">
      <alignment vertical="center" wrapText="1"/>
      <protection/>
    </xf>
    <xf numFmtId="0" fontId="17" fillId="5" borderId="3" xfId="49" applyNumberFormat="1" applyFont="1" applyFill="1" applyAlignment="1" applyProtection="1">
      <alignment horizontal="left"/>
      <protection/>
    </xf>
    <xf numFmtId="170" fontId="17" fillId="5" borderId="3" xfId="49" applyNumberFormat="1" applyFill="1" applyAlignment="1" applyProtection="1">
      <alignment horizontal="right"/>
      <protection/>
    </xf>
    <xf numFmtId="167" fontId="17" fillId="2" borderId="3" xfId="49" applyNumberFormat="1" applyFill="1" applyAlignment="1" applyProtection="1">
      <alignment horizontal="center"/>
      <protection/>
    </xf>
    <xf numFmtId="3" fontId="17" fillId="2" borderId="3" xfId="49" applyNumberFormat="1" applyFill="1" applyAlignment="1" applyProtection="1">
      <alignment horizontal="center"/>
      <protection/>
    </xf>
    <xf numFmtId="167" fontId="17" fillId="2" borderId="3" xfId="49" applyNumberFormat="1" applyFont="1" applyFill="1" applyAlignment="1" applyProtection="1">
      <alignment horizontal="center"/>
      <protection/>
    </xf>
    <xf numFmtId="0" fontId="17" fillId="5" borderId="3" xfId="49" applyNumberFormat="1" applyFont="1" applyFill="1" applyAlignment="1" applyProtection="1">
      <alignment horizontal="left" wrapText="1"/>
      <protection/>
    </xf>
    <xf numFmtId="0" fontId="17" fillId="2" borderId="3" xfId="49" applyNumberFormat="1" applyFont="1" applyFill="1" applyAlignment="1" applyProtection="1">
      <alignment horizontal="left"/>
      <protection/>
    </xf>
    <xf numFmtId="0" fontId="17" fillId="2" borderId="3" xfId="49" applyNumberFormat="1" applyFill="1" applyAlignment="1" applyProtection="1">
      <alignment horizontal="center"/>
      <protection/>
    </xf>
    <xf numFmtId="0" fontId="17" fillId="0" borderId="3" xfId="49" applyNumberFormat="1" applyFont="1" applyFill="1" applyAlignment="1" applyProtection="1">
      <alignment horizontal="left"/>
      <protection/>
    </xf>
    <xf numFmtId="0" fontId="17" fillId="0" borderId="3" xfId="49" applyNumberFormat="1" applyFill="1" applyAlignment="1" applyProtection="1">
      <alignment horizontal="center"/>
      <protection/>
    </xf>
    <xf numFmtId="167" fontId="17" fillId="0" borderId="3" xfId="49" applyNumberFormat="1" applyFill="1" applyAlignment="1" applyProtection="1">
      <alignment horizontal="center"/>
      <protection/>
    </xf>
    <xf numFmtId="3" fontId="17" fillId="0" borderId="3" xfId="49" applyNumberFormat="1" applyFill="1" applyAlignment="1" applyProtection="1">
      <alignment horizontal="center"/>
      <protection/>
    </xf>
    <xf numFmtId="0" fontId="17" fillId="2" borderId="3" xfId="49" applyNumberFormat="1" applyFont="1" applyFill="1" applyAlignment="1" applyProtection="1">
      <alignment horizontal="center" vertical="center" wrapText="1"/>
      <protection/>
    </xf>
    <xf numFmtId="170" fontId="17" fillId="5" borderId="3" xfId="49" applyNumberFormat="1" applyFill="1" applyAlignment="1" applyProtection="1">
      <alignment/>
      <protection/>
    </xf>
    <xf numFmtId="170" fontId="17" fillId="5" borderId="3" xfId="49" applyNumberFormat="1" applyFill="1" applyAlignment="1" applyProtection="1">
      <alignment horizontal="center"/>
      <protection/>
    </xf>
    <xf numFmtId="0" fontId="17" fillId="2" borderId="3" xfId="49" applyNumberFormat="1" applyFill="1" applyAlignment="1" applyProtection="1">
      <alignment vertical="center"/>
      <protection/>
    </xf>
    <xf numFmtId="0" fontId="17" fillId="5" borderId="3" xfId="49" applyNumberFormat="1" applyFont="1" applyFill="1" applyAlignment="1" applyProtection="1">
      <alignment/>
      <protection/>
    </xf>
    <xf numFmtId="167" fontId="17" fillId="2" borderId="3" xfId="49" applyNumberFormat="1" applyFill="1" applyAlignment="1" applyProtection="1">
      <alignment/>
      <protection/>
    </xf>
    <xf numFmtId="3" fontId="17" fillId="2" borderId="3" xfId="49" applyNumberFormat="1" applyFill="1" applyAlignment="1" applyProtection="1">
      <alignment/>
      <protection/>
    </xf>
    <xf numFmtId="167" fontId="17" fillId="2" borderId="3" xfId="49" applyNumberFormat="1" applyFont="1" applyFill="1" applyAlignment="1" applyProtection="1">
      <alignment horizontal="right"/>
      <protection/>
    </xf>
    <xf numFmtId="0" fontId="17" fillId="5" borderId="3" xfId="49" applyNumberFormat="1" applyFont="1" applyFill="1" applyAlignment="1" applyProtection="1">
      <alignment wrapText="1"/>
      <protection/>
    </xf>
    <xf numFmtId="3" fontId="17" fillId="2" borderId="3" xfId="49" applyNumberFormat="1" applyFill="1" applyAlignment="1" applyProtection="1">
      <alignment horizontal="right"/>
      <protection/>
    </xf>
    <xf numFmtId="0" fontId="17" fillId="2" borderId="3" xfId="49" applyNumberFormat="1" applyFont="1" applyFill="1" applyAlignment="1" applyProtection="1">
      <alignment/>
      <protection/>
    </xf>
    <xf numFmtId="3" fontId="17" fillId="2" borderId="3" xfId="49" applyNumberFormat="1" applyFont="1" applyFill="1" applyAlignment="1" applyProtection="1">
      <alignment horizontal="right"/>
      <protection/>
    </xf>
    <xf numFmtId="0" fontId="17" fillId="0" borderId="3" xfId="49" applyNumberFormat="1" applyFont="1" applyFill="1" applyAlignment="1" applyProtection="1">
      <alignment/>
      <protection/>
    </xf>
    <xf numFmtId="167" fontId="41" fillId="2" borderId="3" xfId="49" applyNumberFormat="1" applyFont="1" applyFill="1" applyAlignment="1" applyProtection="1">
      <alignment horizontal="center" wrapText="1"/>
      <protection/>
    </xf>
    <xf numFmtId="0" fontId="41" fillId="2" borderId="3" xfId="49" applyNumberFormat="1" applyFont="1" applyFill="1" applyAlignment="1" applyProtection="1">
      <alignment horizontal="center" wrapText="1"/>
      <protection/>
    </xf>
    <xf numFmtId="0" fontId="17" fillId="2" borderId="3" xfId="49" applyNumberFormat="1" applyFill="1" applyAlignment="1" applyProtection="1">
      <alignment horizontal="right"/>
      <protection/>
    </xf>
    <xf numFmtId="167" fontId="17" fillId="2" borderId="3" xfId="49" applyNumberFormat="1" applyFont="1" applyFill="1" applyAlignment="1" applyProtection="1">
      <alignment horizontal="center" wrapText="1"/>
      <protection/>
    </xf>
    <xf numFmtId="0" fontId="40" fillId="0" borderId="0" xfId="61" applyFont="1" applyBorder="1">
      <alignment/>
      <protection/>
    </xf>
    <xf numFmtId="0" fontId="0" fillId="0" borderId="0" xfId="59" applyFill="1" applyBorder="1">
      <alignment/>
      <protection/>
    </xf>
    <xf numFmtId="0" fontId="0" fillId="0" borderId="0" xfId="59" applyFill="1">
      <alignment/>
      <protection/>
    </xf>
    <xf numFmtId="0" fontId="0" fillId="0" borderId="22" xfId="59" applyFill="1" applyBorder="1">
      <alignment/>
      <protection/>
    </xf>
    <xf numFmtId="0" fontId="0" fillId="0" borderId="23" xfId="59" applyFill="1" applyBorder="1">
      <alignment/>
      <protection/>
    </xf>
    <xf numFmtId="0" fontId="0" fillId="0" borderId="23" xfId="59" applyBorder="1">
      <alignment/>
      <protection/>
    </xf>
    <xf numFmtId="0" fontId="0" fillId="0" borderId="0" xfId="60">
      <alignment/>
      <protection/>
    </xf>
    <xf numFmtId="0" fontId="35" fillId="0" borderId="0" xfId="60" applyFont="1">
      <alignment/>
      <protection/>
    </xf>
    <xf numFmtId="0" fontId="0" fillId="0" borderId="0" xfId="60" applyAlignment="1">
      <alignment horizontal="left"/>
      <protection/>
    </xf>
    <xf numFmtId="0" fontId="20" fillId="0" borderId="0" xfId="60" applyFont="1" applyAlignment="1">
      <alignment horizontal="center"/>
      <protection/>
    </xf>
    <xf numFmtId="0" fontId="20" fillId="0" borderId="0" xfId="60" applyFont="1" applyFill="1" applyAlignment="1">
      <alignment horizontal="center"/>
      <protection/>
    </xf>
    <xf numFmtId="0" fontId="42" fillId="0" borderId="0" xfId="60" applyFont="1" applyFill="1" applyAlignment="1">
      <alignment horizontal="center"/>
      <protection/>
    </xf>
    <xf numFmtId="3" fontId="17" fillId="5" borderId="3" xfId="48" applyNumberFormat="1" applyFont="1" applyFill="1" applyAlignment="1" applyProtection="1">
      <alignment/>
      <protection/>
    </xf>
    <xf numFmtId="3" fontId="17" fillId="5" borderId="20" xfId="48" applyNumberFormat="1" applyFont="1" applyFill="1" applyBorder="1" applyAlignment="1" applyProtection="1">
      <alignment/>
      <protection/>
    </xf>
    <xf numFmtId="0" fontId="20" fillId="0" borderId="0" xfId="60" applyFont="1" applyFill="1" applyBorder="1" applyAlignment="1">
      <alignment horizontal="center"/>
      <protection/>
    </xf>
    <xf numFmtId="3" fontId="17" fillId="5" borderId="3" xfId="48" applyNumberFormat="1" applyFont="1" applyFill="1" applyBorder="1" applyAlignment="1" applyProtection="1">
      <alignment/>
      <protection/>
    </xf>
    <xf numFmtId="0" fontId="0" fillId="0" borderId="0" xfId="60" applyFont="1" applyFill="1">
      <alignment/>
      <protection/>
    </xf>
    <xf numFmtId="0" fontId="0" fillId="0" borderId="0" xfId="60" applyFill="1">
      <alignment/>
      <protection/>
    </xf>
    <xf numFmtId="0" fontId="17" fillId="5" borderId="0" xfId="48" applyNumberFormat="1" applyFont="1" applyFill="1" applyBorder="1" applyAlignment="1" applyProtection="1">
      <alignment/>
      <protection/>
    </xf>
    <xf numFmtId="0" fontId="17" fillId="2" borderId="3" xfId="48" applyNumberFormat="1" applyFont="1" applyFill="1" applyAlignment="1" applyProtection="1">
      <alignment horizontal="center" wrapText="1"/>
      <protection/>
    </xf>
    <xf numFmtId="3" fontId="0" fillId="0" borderId="0" xfId="60" applyNumberFormat="1">
      <alignment/>
      <protection/>
    </xf>
    <xf numFmtId="3" fontId="20" fillId="0" borderId="0" xfId="60" applyNumberFormat="1" applyFont="1" applyAlignment="1">
      <alignment horizontal="center"/>
      <protection/>
    </xf>
    <xf numFmtId="3" fontId="0" fillId="0" borderId="0" xfId="0" applyNumberFormat="1" applyAlignment="1">
      <alignment/>
    </xf>
    <xf numFmtId="0" fontId="1" fillId="2" borderId="3" xfId="47" applyNumberFormat="1" applyBorder="1" applyAlignment="1" applyProtection="1">
      <alignment horizontal="center" vertical="center" wrapText="1"/>
      <protection/>
    </xf>
    <xf numFmtId="0" fontId="17" fillId="2" borderId="3" xfId="47" applyNumberFormat="1" applyFont="1" applyBorder="1" applyAlignment="1" applyProtection="1">
      <alignment horizontal="center" vertical="center" wrapText="1"/>
      <protection/>
    </xf>
    <xf numFmtId="0" fontId="17" fillId="2" borderId="3" xfId="47" applyNumberFormat="1" applyFont="1" applyBorder="1" applyAlignment="1" applyProtection="1">
      <alignment horizontal="center" vertical="center"/>
      <protection/>
    </xf>
    <xf numFmtId="3" fontId="17" fillId="5" borderId="3" xfId="48" applyNumberFormat="1" applyFont="1" applyFill="1" applyAlignment="1" applyProtection="1">
      <alignment horizontal="left" vertical="center"/>
      <protection/>
    </xf>
    <xf numFmtId="3" fontId="17" fillId="5" borderId="3" xfId="48" applyNumberFormat="1" applyFont="1" applyFill="1" applyAlignment="1" applyProtection="1">
      <alignment horizontal="left" vertical="center" wrapText="1"/>
      <protection/>
    </xf>
    <xf numFmtId="3" fontId="17" fillId="2" borderId="3" xfId="48" applyNumberFormat="1" applyFont="1" applyFill="1" applyAlignment="1" applyProtection="1">
      <alignment horizontal="left" vertical="center" wrapText="1"/>
      <protection/>
    </xf>
    <xf numFmtId="0" fontId="17" fillId="0" borderId="0" xfId="48" applyNumberFormat="1" applyFill="1" applyBorder="1" applyAlignment="1" applyProtection="1">
      <alignment horizontal="center" vertical="center"/>
      <protection/>
    </xf>
    <xf numFmtId="0" fontId="17" fillId="5" borderId="0" xfId="48" applyNumberFormat="1" applyFill="1" applyBorder="1" applyAlignment="1" applyProtection="1">
      <alignment vertical="center" wrapText="1"/>
      <protection/>
    </xf>
    <xf numFmtId="0" fontId="17" fillId="5" borderId="3" xfId="48" applyNumberFormat="1" applyFont="1" applyFill="1" applyAlignment="1" applyProtection="1">
      <alignment horizontal="left" vertical="center"/>
      <protection/>
    </xf>
    <xf numFmtId="0" fontId="17" fillId="2" borderId="3" xfId="48" applyNumberFormat="1" applyFont="1" applyFill="1" applyAlignment="1" applyProtection="1">
      <alignment horizontal="left" vertical="center" wrapText="1"/>
      <protection/>
    </xf>
    <xf numFmtId="0" fontId="0" fillId="0" borderId="0" xfId="60" applyFill="1" applyBorder="1">
      <alignment/>
      <protection/>
    </xf>
    <xf numFmtId="1" fontId="17" fillId="0" borderId="0" xfId="48" applyNumberFormat="1" applyFill="1" applyBorder="1" applyAlignment="1" applyProtection="1">
      <alignment horizontal="center" vertical="center"/>
      <protection/>
    </xf>
    <xf numFmtId="0" fontId="17" fillId="2" borderId="3" xfId="48" applyNumberFormat="1" applyFill="1" applyBorder="1" applyAlignment="1" applyProtection="1">
      <alignment/>
      <protection/>
    </xf>
    <xf numFmtId="0" fontId="0" fillId="0" borderId="0" xfId="60" applyFont="1">
      <alignment/>
      <protection/>
    </xf>
    <xf numFmtId="3" fontId="0" fillId="0" borderId="0" xfId="59" applyNumberFormat="1">
      <alignment/>
      <protection/>
    </xf>
    <xf numFmtId="0" fontId="17" fillId="17" borderId="3" xfId="48" applyNumberFormat="1" applyFill="1" applyAlignment="1" applyProtection="1">
      <alignment horizontal="center"/>
      <protection/>
    </xf>
    <xf numFmtId="2" fontId="17" fillId="17" borderId="3" xfId="48" applyNumberFormat="1" applyFill="1" applyAlignment="1" applyProtection="1">
      <alignment horizontal="center"/>
      <protection/>
    </xf>
    <xf numFmtId="0" fontId="17" fillId="5" borderId="0" xfId="48" applyNumberFormat="1" applyFill="1" applyBorder="1" applyAlignment="1" applyProtection="1">
      <alignment horizontal="center" vertical="center"/>
      <protection/>
    </xf>
    <xf numFmtId="0" fontId="31" fillId="5" borderId="3" xfId="48" applyNumberFormat="1" applyFont="1" applyFill="1" applyAlignment="1" applyProtection="1">
      <alignment horizontal="center" vertical="center"/>
      <protection/>
    </xf>
    <xf numFmtId="0" fontId="17" fillId="2" borderId="3" xfId="48" applyNumberFormat="1" applyFont="1" applyFill="1" applyAlignment="1" applyProtection="1">
      <alignment horizontal="right" wrapText="1"/>
      <protection/>
    </xf>
    <xf numFmtId="3" fontId="17" fillId="5" borderId="3" xfId="48" applyNumberFormat="1" applyFont="1" applyFill="1" applyAlignment="1" applyProtection="1">
      <alignment horizontal="right" wrapText="1"/>
      <protection/>
    </xf>
    <xf numFmtId="0" fontId="17" fillId="2" borderId="3" xfId="48" applyNumberFormat="1" applyFont="1" applyFill="1" applyAlignment="1" applyProtection="1">
      <alignment horizontal="right" vertical="center" wrapText="1"/>
      <protection/>
    </xf>
    <xf numFmtId="3" fontId="17" fillId="5" borderId="3" xfId="48" applyNumberFormat="1" applyFont="1" applyFill="1" applyAlignment="1" applyProtection="1">
      <alignment horizontal="right" vertical="center" wrapText="1"/>
      <protection/>
    </xf>
    <xf numFmtId="3" fontId="25" fillId="0" borderId="3" xfId="48" applyNumberFormat="1" applyFont="1" applyFill="1" applyAlignment="1" applyProtection="1">
      <alignment horizontal="center" vertical="center"/>
      <protection/>
    </xf>
    <xf numFmtId="0" fontId="28" fillId="0" borderId="0" xfId="0" applyFont="1" applyAlignment="1">
      <alignment/>
    </xf>
    <xf numFmtId="3" fontId="17" fillId="0" borderId="3" xfId="48" applyNumberFormat="1" applyFill="1" applyAlignment="1" applyProtection="1">
      <alignment horizontal="center"/>
      <protection/>
    </xf>
    <xf numFmtId="3" fontId="17" fillId="0" borderId="3" xfId="48" applyNumberFormat="1" applyFill="1" applyAlignment="1" applyProtection="1">
      <alignment horizontal="center" vertical="center"/>
      <protection/>
    </xf>
    <xf numFmtId="0" fontId="0" fillId="18" borderId="0" xfId="59" applyFont="1" applyFill="1">
      <alignment/>
      <protection/>
    </xf>
    <xf numFmtId="165" fontId="31" fillId="2" borderId="3" xfId="48" applyNumberFormat="1" applyFont="1" applyFill="1" applyAlignment="1" applyProtection="1">
      <alignment horizontal="center" vertical="center" wrapText="1"/>
      <protection/>
    </xf>
    <xf numFmtId="167" fontId="29" fillId="2" borderId="3" xfId="49" applyNumberFormat="1" applyFont="1" applyFill="1" applyAlignment="1" applyProtection="1">
      <alignment horizontal="center" vertical="center" wrapText="1"/>
      <protection/>
    </xf>
    <xf numFmtId="167" fontId="41" fillId="2" borderId="3" xfId="49" applyNumberFormat="1" applyFont="1" applyFill="1" applyAlignment="1" applyProtection="1">
      <alignment horizontal="center" vertical="center" wrapText="1"/>
      <protection/>
    </xf>
    <xf numFmtId="3" fontId="41" fillId="2" borderId="3" xfId="49" applyNumberFormat="1" applyFont="1" applyFill="1" applyAlignment="1" applyProtection="1">
      <alignment horizontal="center" vertical="center" wrapText="1"/>
      <protection/>
    </xf>
    <xf numFmtId="3" fontId="17" fillId="2" borderId="3" xfId="49" applyNumberFormat="1" applyFont="1" applyFill="1" applyAlignment="1" applyProtection="1">
      <alignment/>
      <protection/>
    </xf>
    <xf numFmtId="3" fontId="41" fillId="2" borderId="3" xfId="49" applyNumberFormat="1" applyFont="1" applyFill="1" applyAlignment="1" applyProtection="1">
      <alignment horizontal="center" vertical="top" wrapText="1"/>
      <protection/>
    </xf>
    <xf numFmtId="0" fontId="17" fillId="2" borderId="21" xfId="48" applyNumberFormat="1" applyFill="1" applyBorder="1" applyAlignment="1" applyProtection="1">
      <alignment horizontal="center" vertical="center"/>
      <protection/>
    </xf>
    <xf numFmtId="3" fontId="17" fillId="2" borderId="21" xfId="48" applyNumberForma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3" fontId="25" fillId="19" borderId="3" xfId="48" applyNumberFormat="1" applyFont="1" applyFill="1" applyAlignment="1" applyProtection="1">
      <alignment horizontal="center" vertical="center"/>
      <protection/>
    </xf>
    <xf numFmtId="3" fontId="17" fillId="19" borderId="3" xfId="48" applyNumberFormat="1" applyFill="1" applyAlignment="1" applyProtection="1">
      <alignment horizontal="center" vertical="center"/>
      <protection/>
    </xf>
    <xf numFmtId="3" fontId="17" fillId="5" borderId="0" xfId="48" applyNumberFormat="1" applyFill="1" applyBorder="1" applyAlignment="1" applyProtection="1">
      <alignment horizontal="center" vertical="center"/>
      <protection/>
    </xf>
    <xf numFmtId="0" fontId="17" fillId="5" borderId="0" xfId="48" applyNumberFormat="1" applyFill="1" applyBorder="1" applyAlignment="1" applyProtection="1">
      <alignment horizontal="center"/>
      <protection/>
    </xf>
    <xf numFmtId="0" fontId="20" fillId="17" borderId="3" xfId="48" applyNumberFormat="1" applyFont="1" applyFill="1" applyAlignment="1" applyProtection="1">
      <alignment horizontal="center"/>
      <protection/>
    </xf>
    <xf numFmtId="0" fontId="17" fillId="18" borderId="3" xfId="48" applyNumberFormat="1" applyFill="1" applyAlignment="1" applyProtection="1">
      <alignment horizontal="center"/>
      <protection/>
    </xf>
    <xf numFmtId="0" fontId="17" fillId="2" borderId="21" xfId="48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ill="1" applyAlignment="1">
      <alignment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3" fillId="0" borderId="0" xfId="0" applyFont="1" applyFill="1" applyAlignment="1">
      <alignment/>
    </xf>
    <xf numFmtId="3" fontId="25" fillId="20" borderId="3" xfId="48" applyNumberFormat="1" applyFont="1" applyFill="1" applyAlignment="1" applyProtection="1">
      <alignment horizontal="center" vertical="center"/>
      <protection/>
    </xf>
    <xf numFmtId="0" fontId="48" fillId="0" borderId="0" xfId="59" applyFont="1" applyBorder="1">
      <alignment/>
      <protection/>
    </xf>
    <xf numFmtId="3" fontId="48" fillId="0" borderId="0" xfId="59" applyNumberFormat="1" applyFont="1" applyBorder="1">
      <alignment/>
      <protection/>
    </xf>
    <xf numFmtId="0" fontId="49" fillId="0" borderId="0" xfId="59" applyFont="1" applyFill="1" applyBorder="1" applyAlignment="1">
      <alignment horizontal="center"/>
      <protection/>
    </xf>
    <xf numFmtId="3" fontId="49" fillId="0" borderId="0" xfId="59" applyNumberFormat="1" applyFont="1" applyFill="1" applyBorder="1" applyAlignment="1">
      <alignment horizontal="center"/>
      <protection/>
    </xf>
    <xf numFmtId="169" fontId="49" fillId="0" borderId="0" xfId="48" applyNumberFormat="1" applyFont="1" applyFill="1" applyBorder="1" applyAlignment="1" applyProtection="1">
      <alignment horizontal="center" vertical="center" wrapText="1"/>
      <protection/>
    </xf>
    <xf numFmtId="0" fontId="17" fillId="5" borderId="21" xfId="48" applyNumberFormat="1" applyFont="1" applyFill="1" applyBorder="1" applyAlignment="1" applyProtection="1">
      <alignment horizontal="left" vertical="center" wrapText="1"/>
      <protection/>
    </xf>
    <xf numFmtId="3" fontId="17" fillId="5" borderId="21" xfId="48" applyNumberFormat="1" applyFont="1" applyFill="1" applyBorder="1" applyAlignment="1" applyProtection="1">
      <alignment horizontal="center" vertical="center" wrapText="1"/>
      <protection/>
    </xf>
    <xf numFmtId="9" fontId="17" fillId="2" borderId="21" xfId="48" applyNumberFormat="1" applyFont="1" applyFill="1" applyBorder="1" applyAlignment="1" applyProtection="1">
      <alignment horizontal="center" vertical="center" wrapText="1"/>
      <protection/>
    </xf>
    <xf numFmtId="3" fontId="17" fillId="5" borderId="25" xfId="48" applyNumberFormat="1" applyFont="1" applyFill="1" applyBorder="1" applyAlignment="1" applyProtection="1">
      <alignment horizontal="center" vertical="center" wrapText="1"/>
      <protection/>
    </xf>
    <xf numFmtId="9" fontId="17" fillId="2" borderId="25" xfId="4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69" fontId="0" fillId="0" borderId="0" xfId="59" applyNumberFormat="1">
      <alignment/>
      <protection/>
    </xf>
    <xf numFmtId="3" fontId="17" fillId="17" borderId="3" xfId="48" applyNumberFormat="1" applyFill="1" applyAlignment="1" applyProtection="1">
      <alignment horizontal="center" vertical="center"/>
      <protection/>
    </xf>
    <xf numFmtId="3" fontId="25" fillId="17" borderId="3" xfId="48" applyNumberFormat="1" applyFont="1" applyFill="1" applyAlignment="1" applyProtection="1">
      <alignment horizontal="center" vertical="center"/>
      <protection/>
    </xf>
    <xf numFmtId="0" fontId="20" fillId="18" borderId="3" xfId="48" applyNumberFormat="1" applyFont="1" applyFill="1" applyAlignment="1" applyProtection="1">
      <alignment horizontal="center"/>
      <protection/>
    </xf>
    <xf numFmtId="0" fontId="17" fillId="5" borderId="3" xfId="48" applyNumberFormat="1" applyFont="1" applyFill="1" applyBorder="1" applyAlignment="1" applyProtection="1">
      <alignment horizontal="center" vertical="center"/>
      <protection/>
    </xf>
    <xf numFmtId="0" fontId="17" fillId="5" borderId="3" xfId="48" applyNumberFormat="1" applyFont="1" applyFill="1" applyBorder="1" applyAlignment="1" applyProtection="1">
      <alignment horizontal="left"/>
      <protection/>
    </xf>
    <xf numFmtId="0" fontId="17" fillId="2" borderId="3" xfId="48" applyNumberFormat="1" applyFill="1" applyBorder="1" applyAlignment="1" applyProtection="1">
      <alignment horizontal="center" vertical="center"/>
      <protection/>
    </xf>
    <xf numFmtId="0" fontId="17" fillId="2" borderId="0" xfId="48" applyNumberFormat="1" applyFont="1" applyFill="1" applyBorder="1" applyAlignment="1" applyProtection="1">
      <alignment horizontal="center" vertical="center"/>
      <protection/>
    </xf>
    <xf numFmtId="0" fontId="17" fillId="2" borderId="3" xfId="48" applyNumberFormat="1" applyFont="1" applyFill="1" applyBorder="1" applyAlignment="1" applyProtection="1">
      <alignment horizontal="left"/>
      <protection/>
    </xf>
    <xf numFmtId="0" fontId="17" fillId="21" borderId="0" xfId="48" applyNumberFormat="1" applyFont="1" applyFill="1" applyBorder="1" applyAlignment="1" applyProtection="1">
      <alignment horizontal="center" vertical="center" wrapText="1"/>
      <protection/>
    </xf>
    <xf numFmtId="0" fontId="25" fillId="2" borderId="3" xfId="48" applyNumberFormat="1" applyFont="1" applyFill="1" applyBorder="1" applyAlignment="1" applyProtection="1">
      <alignment horizontal="center" vertical="center" wrapText="1"/>
      <protection/>
    </xf>
    <xf numFmtId="0" fontId="25" fillId="2" borderId="26" xfId="48" applyNumberFormat="1" applyFont="1" applyFill="1" applyBorder="1" applyAlignment="1" applyProtection="1">
      <alignment horizontal="center" vertical="center" wrapText="1"/>
      <protection/>
    </xf>
    <xf numFmtId="0" fontId="43" fillId="2" borderId="3" xfId="48" applyNumberFormat="1" applyFont="1" applyFill="1" applyBorder="1" applyAlignment="1" applyProtection="1">
      <alignment horizontal="center" vertical="center"/>
      <protection/>
    </xf>
    <xf numFmtId="0" fontId="25" fillId="2" borderId="25" xfId="48" applyNumberFormat="1" applyFont="1" applyFill="1" applyBorder="1" applyAlignment="1" applyProtection="1">
      <alignment horizontal="center" vertical="center" wrapText="1"/>
      <protection/>
    </xf>
    <xf numFmtId="0" fontId="25" fillId="2" borderId="20" xfId="48" applyNumberFormat="1" applyFont="1" applyFill="1" applyBorder="1" applyAlignment="1" applyProtection="1">
      <alignment horizontal="center" vertical="center" wrapText="1"/>
      <protection/>
    </xf>
    <xf numFmtId="0" fontId="25" fillId="2" borderId="21" xfId="48" applyNumberFormat="1" applyFont="1" applyFill="1" applyBorder="1" applyAlignment="1" applyProtection="1">
      <alignment horizontal="center" vertical="center" wrapText="1"/>
      <protection/>
    </xf>
    <xf numFmtId="0" fontId="28" fillId="5" borderId="0" xfId="0" applyFont="1" applyFill="1" applyBorder="1" applyAlignment="1">
      <alignment/>
    </xf>
    <xf numFmtId="0" fontId="25" fillId="2" borderId="27" xfId="48" applyNumberFormat="1" applyFont="1" applyFill="1" applyBorder="1" applyAlignment="1" applyProtection="1">
      <alignment horizontal="center" vertical="center" wrapText="1"/>
      <protection/>
    </xf>
    <xf numFmtId="0" fontId="28" fillId="5" borderId="25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17" fillId="2" borderId="26" xfId="48" applyNumberFormat="1" applyFont="1" applyFill="1" applyBorder="1" applyAlignment="1" applyProtection="1">
      <alignment horizontal="center"/>
      <protection/>
    </xf>
    <xf numFmtId="0" fontId="17" fillId="2" borderId="3" xfId="48" applyNumberFormat="1" applyFont="1" applyFill="1" applyBorder="1" applyAlignment="1" applyProtection="1">
      <alignment horizontal="left" wrapText="1"/>
      <protection/>
    </xf>
    <xf numFmtId="0" fontId="17" fillId="2" borderId="26" xfId="48" applyNumberFormat="1" applyFont="1" applyFill="1" applyBorder="1" applyAlignment="1" applyProtection="1">
      <alignment horizontal="center" vertical="center" wrapText="1"/>
      <protection/>
    </xf>
    <xf numFmtId="0" fontId="17" fillId="2" borderId="3" xfId="48" applyNumberFormat="1" applyFont="1" applyFill="1" applyBorder="1" applyAlignment="1" applyProtection="1">
      <alignment horizontal="justify" vertical="center"/>
      <protection/>
    </xf>
    <xf numFmtId="0" fontId="17" fillId="2" borderId="0" xfId="48" applyNumberFormat="1" applyFont="1" applyFill="1" applyBorder="1" applyAlignment="1" applyProtection="1">
      <alignment horizontal="center"/>
      <protection/>
    </xf>
    <xf numFmtId="0" fontId="17" fillId="2" borderId="3" xfId="48" applyNumberFormat="1" applyFont="1" applyFill="1" applyBorder="1" applyAlignment="1" applyProtection="1">
      <alignment horizontal="center" vertical="center" wrapText="1"/>
      <protection/>
    </xf>
    <xf numFmtId="0" fontId="17" fillId="5" borderId="3" xfId="48" applyNumberFormat="1" applyFont="1" applyFill="1" applyBorder="1" applyAlignment="1" applyProtection="1">
      <alignment horizontal="justify" vertical="center"/>
      <protection/>
    </xf>
    <xf numFmtId="0" fontId="17" fillId="2" borderId="26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2" borderId="21" xfId="48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left"/>
    </xf>
    <xf numFmtId="0" fontId="17" fillId="2" borderId="3" xfId="48" applyNumberFormat="1" applyFont="1" applyFill="1" applyBorder="1" applyAlignment="1" applyProtection="1">
      <alignment horizontal="center" vertical="center"/>
      <protection/>
    </xf>
    <xf numFmtId="0" fontId="17" fillId="2" borderId="0" xfId="48" applyNumberFormat="1" applyFont="1" applyFill="1" applyBorder="1" applyAlignment="1" applyProtection="1">
      <alignment horizontal="center" vertical="center" wrapText="1"/>
      <protection/>
    </xf>
    <xf numFmtId="0" fontId="17" fillId="2" borderId="21" xfId="48" applyNumberFormat="1" applyFont="1" applyFill="1" applyBorder="1" applyAlignment="1" applyProtection="1">
      <alignment horizontal="center" vertical="center" wrapText="1"/>
      <protection/>
    </xf>
    <xf numFmtId="0" fontId="17" fillId="2" borderId="25" xfId="48" applyNumberFormat="1" applyFont="1" applyFill="1" applyBorder="1" applyAlignment="1" applyProtection="1">
      <alignment horizontal="center" vertical="center"/>
      <protection/>
    </xf>
    <xf numFmtId="0" fontId="17" fillId="5" borderId="0" xfId="48" applyNumberFormat="1" applyFont="1" applyFill="1" applyBorder="1" applyAlignment="1" applyProtection="1">
      <alignment horizontal="center" vertical="center"/>
      <protection/>
    </xf>
    <xf numFmtId="0" fontId="49" fillId="0" borderId="0" xfId="59" applyFont="1" applyFill="1" applyBorder="1" applyAlignment="1">
      <alignment horizontal="center" wrapText="1"/>
      <protection/>
    </xf>
    <xf numFmtId="0" fontId="21" fillId="0" borderId="28" xfId="59" applyFont="1" applyBorder="1" applyAlignment="1">
      <alignment horizontal="center" wrapText="1"/>
      <protection/>
    </xf>
    <xf numFmtId="0" fontId="21" fillId="0" borderId="29" xfId="59" applyFont="1" applyBorder="1" applyAlignment="1">
      <alignment horizontal="center" wrapText="1"/>
      <protection/>
    </xf>
    <xf numFmtId="0" fontId="21" fillId="0" borderId="30" xfId="59" applyFont="1" applyBorder="1" applyAlignment="1">
      <alignment horizontal="center" wrapText="1"/>
      <protection/>
    </xf>
    <xf numFmtId="0" fontId="21" fillId="0" borderId="31" xfId="59" applyFont="1" applyBorder="1" applyAlignment="1">
      <alignment horizontal="center" wrapText="1"/>
      <protection/>
    </xf>
    <xf numFmtId="0" fontId="36" fillId="22" borderId="26" xfId="59" applyFont="1" applyFill="1" applyBorder="1" applyAlignment="1">
      <alignment horizontal="center" vertical="center"/>
      <protection/>
    </xf>
    <xf numFmtId="0" fontId="36" fillId="0" borderId="32" xfId="59" applyFont="1" applyBorder="1" applyAlignment="1">
      <alignment horizontal="center" vertical="center"/>
      <protection/>
    </xf>
    <xf numFmtId="0" fontId="17" fillId="2" borderId="3" xfId="49" applyNumberFormat="1" applyFont="1" applyFill="1" applyBorder="1" applyAlignment="1" applyProtection="1">
      <alignment horizontal="center" vertical="center" wrapText="1"/>
      <protection/>
    </xf>
    <xf numFmtId="0" fontId="33" fillId="0" borderId="0" xfId="61" applyFont="1" applyBorder="1" applyAlignment="1">
      <alignment horizontal="center"/>
      <protection/>
    </xf>
    <xf numFmtId="0" fontId="17" fillId="2" borderId="3" xfId="49" applyNumberFormat="1" applyFont="1" applyFill="1" applyBorder="1" applyAlignment="1" applyProtection="1">
      <alignment vertical="center" wrapText="1"/>
      <protection/>
    </xf>
    <xf numFmtId="0" fontId="36" fillId="0" borderId="0" xfId="60" applyFont="1" applyBorder="1" applyAlignment="1">
      <alignment horizontal="center" wrapText="1"/>
      <protection/>
    </xf>
    <xf numFmtId="0" fontId="17" fillId="2" borderId="3" xfId="48" applyNumberFormat="1" applyFill="1" applyBorder="1" applyAlignment="1" applyProtection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6" fillId="0" borderId="0" xfId="60" applyFont="1" applyBorder="1" applyAlignment="1">
      <alignment horizontal="center"/>
      <protection/>
    </xf>
    <xf numFmtId="0" fontId="17" fillId="17" borderId="3" xfId="48" applyNumberFormat="1" applyFont="1" applyFill="1" applyAlignment="1" applyProtection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cel_BuiltIn_20% - Accent1" xfId="47"/>
    <cellStyle name="Excel_BuiltIn_Total" xfId="48"/>
    <cellStyle name="Excel_BuiltIn_Total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_Tabela 6 procen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DDD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R42"/>
  <sheetViews>
    <sheetView zoomScalePageLayoutView="0" workbookViewId="0" topLeftCell="C1">
      <selection activeCell="Q11" sqref="Q11"/>
    </sheetView>
  </sheetViews>
  <sheetFormatPr defaultColWidth="9.140625" defaultRowHeight="14.25" customHeight="1"/>
  <cols>
    <col min="1" max="1" width="8.7109375" style="0" customWidth="1"/>
    <col min="2" max="2" width="0" style="0" hidden="1" customWidth="1"/>
    <col min="3" max="3" width="17.7109375" style="0" customWidth="1"/>
    <col min="6" max="6" width="10.57421875" style="0" customWidth="1"/>
    <col min="7" max="11" width="13.57421875" style="0" customWidth="1"/>
    <col min="12" max="12" width="13.28125" style="0" customWidth="1"/>
    <col min="13" max="13" width="10.28125" style="0" customWidth="1"/>
    <col min="14" max="14" width="10.57421875" style="0" customWidth="1"/>
  </cols>
  <sheetData>
    <row r="1" spans="3:14" ht="33.75" customHeight="1">
      <c r="C1" s="278" t="s">
        <v>0</v>
      </c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3:14" ht="30.75" customHeight="1" thickBot="1">
      <c r="C2" s="275"/>
      <c r="D2" s="275"/>
      <c r="E2" s="275"/>
      <c r="F2" s="275"/>
      <c r="G2" s="1">
        <v>2010</v>
      </c>
      <c r="H2" s="1">
        <v>2011</v>
      </c>
      <c r="I2" s="1">
        <v>2012</v>
      </c>
      <c r="J2" s="1">
        <v>2013</v>
      </c>
      <c r="K2" s="1">
        <v>2014</v>
      </c>
      <c r="L2" s="1">
        <v>2015</v>
      </c>
      <c r="M2" s="1">
        <v>2016</v>
      </c>
      <c r="N2" s="1">
        <v>2017</v>
      </c>
    </row>
    <row r="3" spans="3:18" ht="30" customHeight="1" thickBot="1" thickTop="1">
      <c r="C3" s="277" t="s">
        <v>1</v>
      </c>
      <c r="D3" s="277"/>
      <c r="E3" s="277"/>
      <c r="F3" s="277"/>
      <c r="G3" s="2">
        <v>28489</v>
      </c>
      <c r="H3" s="2">
        <v>29529</v>
      </c>
      <c r="I3" s="2">
        <v>29939</v>
      </c>
      <c r="J3" s="2">
        <v>30365</v>
      </c>
      <c r="K3" s="2">
        <v>27753</v>
      </c>
      <c r="L3" s="2">
        <v>24698</v>
      </c>
      <c r="M3" s="2">
        <v>24755</v>
      </c>
      <c r="N3" s="2">
        <v>24583</v>
      </c>
      <c r="Q3" s="3"/>
      <c r="R3" s="4"/>
    </row>
    <row r="4" spans="3:18" ht="30" customHeight="1" thickBot="1" thickTop="1">
      <c r="C4" s="277" t="s">
        <v>2</v>
      </c>
      <c r="D4" s="277"/>
      <c r="E4" s="277"/>
      <c r="F4" s="277"/>
      <c r="G4" s="2">
        <v>21093</v>
      </c>
      <c r="H4" s="2">
        <v>20429</v>
      </c>
      <c r="I4" s="2">
        <v>17577</v>
      </c>
      <c r="J4" s="2">
        <v>18311</v>
      </c>
      <c r="K4" s="2">
        <v>17182</v>
      </c>
      <c r="L4" s="2">
        <v>15920</v>
      </c>
      <c r="M4" s="2">
        <v>15913</v>
      </c>
      <c r="N4" s="2">
        <v>14752</v>
      </c>
      <c r="Q4" s="4"/>
      <c r="R4" s="4"/>
    </row>
    <row r="5" spans="3:18" ht="30" customHeight="1" thickBot="1" thickTop="1">
      <c r="C5" s="274" t="s">
        <v>3</v>
      </c>
      <c r="D5" s="274"/>
      <c r="E5" s="274"/>
      <c r="F5" s="274"/>
      <c r="G5" s="5">
        <v>1435.3</v>
      </c>
      <c r="H5" s="5">
        <v>1433.58</v>
      </c>
      <c r="I5" s="5">
        <v>1451.7</v>
      </c>
      <c r="J5" s="5">
        <v>1388.5</v>
      </c>
      <c r="K5" s="5">
        <v>1343.4</v>
      </c>
      <c r="L5" s="5">
        <v>1192.4</v>
      </c>
      <c r="M5" s="5">
        <v>1193.75</v>
      </c>
      <c r="N5" s="5">
        <v>1185.46</v>
      </c>
      <c r="O5" s="224"/>
      <c r="Q5" s="4"/>
      <c r="R5" s="4"/>
    </row>
    <row r="6" spans="3:18" ht="30" customHeight="1" thickBot="1" thickTop="1">
      <c r="C6" s="277" t="s">
        <v>4</v>
      </c>
      <c r="D6" s="277"/>
      <c r="E6" s="277"/>
      <c r="F6" s="277"/>
      <c r="G6" s="2">
        <v>26494</v>
      </c>
      <c r="H6" s="2">
        <v>27698</v>
      </c>
      <c r="I6" s="2">
        <v>28158</v>
      </c>
      <c r="J6" s="2">
        <v>28628</v>
      </c>
      <c r="K6" s="2">
        <v>25518</v>
      </c>
      <c r="L6" s="2">
        <v>22516</v>
      </c>
      <c r="M6" s="2">
        <v>22732</v>
      </c>
      <c r="N6" s="2">
        <v>22936</v>
      </c>
      <c r="Q6" s="4"/>
      <c r="R6" s="4"/>
    </row>
    <row r="7" spans="3:18" ht="30" customHeight="1" thickBot="1" thickTop="1">
      <c r="C7" s="274" t="s">
        <v>2</v>
      </c>
      <c r="D7" s="274"/>
      <c r="E7" s="274"/>
      <c r="F7" s="274"/>
      <c r="G7" s="6">
        <v>18306</v>
      </c>
      <c r="H7" s="6">
        <v>17689</v>
      </c>
      <c r="I7" s="6">
        <v>15187</v>
      </c>
      <c r="J7" s="6">
        <v>15851</v>
      </c>
      <c r="K7" s="6">
        <v>14189</v>
      </c>
      <c r="L7" s="6">
        <v>13132</v>
      </c>
      <c r="M7" s="6">
        <v>13483</v>
      </c>
      <c r="N7" s="6">
        <v>12687</v>
      </c>
      <c r="Q7" s="4"/>
      <c r="R7" s="4"/>
    </row>
    <row r="8" spans="3:18" ht="30" customHeight="1" thickBot="1" thickTop="1">
      <c r="C8" s="277" t="s">
        <v>5</v>
      </c>
      <c r="D8" s="277"/>
      <c r="E8" s="277"/>
      <c r="F8" s="277"/>
      <c r="G8" s="2">
        <v>309</v>
      </c>
      <c r="H8" s="2">
        <v>206</v>
      </c>
      <c r="I8" s="2">
        <v>210</v>
      </c>
      <c r="J8" s="2">
        <v>227</v>
      </c>
      <c r="K8" s="2">
        <v>282</v>
      </c>
      <c r="L8" s="2">
        <v>342</v>
      </c>
      <c r="M8" s="2">
        <v>259</v>
      </c>
      <c r="N8" s="2">
        <v>101</v>
      </c>
      <c r="Q8" s="4"/>
      <c r="R8" s="4"/>
    </row>
    <row r="9" spans="3:18" ht="30" customHeight="1" thickBot="1" thickTop="1">
      <c r="C9" s="274" t="s">
        <v>2</v>
      </c>
      <c r="D9" s="274"/>
      <c r="E9" s="274"/>
      <c r="F9" s="274"/>
      <c r="G9" s="6">
        <v>471</v>
      </c>
      <c r="H9" s="6">
        <v>419</v>
      </c>
      <c r="I9" s="6">
        <v>377</v>
      </c>
      <c r="J9" s="6">
        <v>505</v>
      </c>
      <c r="K9" s="6">
        <v>535</v>
      </c>
      <c r="L9" s="6">
        <v>466</v>
      </c>
      <c r="M9" s="6">
        <v>401</v>
      </c>
      <c r="N9" s="6">
        <v>193</v>
      </c>
      <c r="Q9" s="4"/>
      <c r="R9" s="4"/>
    </row>
    <row r="10" spans="3:18" ht="30" customHeight="1" thickBot="1" thickTop="1">
      <c r="C10" s="277" t="s">
        <v>6</v>
      </c>
      <c r="D10" s="277"/>
      <c r="E10" s="277"/>
      <c r="F10" s="277"/>
      <c r="G10" s="2">
        <v>897</v>
      </c>
      <c r="H10" s="2">
        <v>803</v>
      </c>
      <c r="I10" s="2">
        <v>766</v>
      </c>
      <c r="J10" s="2">
        <v>739</v>
      </c>
      <c r="K10" s="2">
        <v>986</v>
      </c>
      <c r="L10" s="2">
        <v>1012</v>
      </c>
      <c r="M10" s="245">
        <v>988</v>
      </c>
      <c r="N10" s="2">
        <v>851</v>
      </c>
      <c r="O10" s="120"/>
      <c r="P10" s="120"/>
      <c r="Q10" s="4"/>
      <c r="R10" s="4"/>
    </row>
    <row r="11" spans="3:18" ht="30" customHeight="1" thickBot="1" thickTop="1">
      <c r="C11" s="274" t="s">
        <v>2</v>
      </c>
      <c r="D11" s="274"/>
      <c r="E11" s="274"/>
      <c r="F11" s="274"/>
      <c r="G11" s="6">
        <v>1365</v>
      </c>
      <c r="H11" s="6">
        <v>1376</v>
      </c>
      <c r="I11" s="6">
        <v>1058</v>
      </c>
      <c r="J11" s="6">
        <v>1019</v>
      </c>
      <c r="K11" s="6">
        <v>1318</v>
      </c>
      <c r="L11" s="6">
        <v>1326</v>
      </c>
      <c r="M11" s="6">
        <v>1166</v>
      </c>
      <c r="N11" s="6">
        <v>1112</v>
      </c>
      <c r="Q11" s="4"/>
      <c r="R11" s="4"/>
    </row>
    <row r="12" spans="3:18" ht="30" customHeight="1" thickBot="1" thickTop="1">
      <c r="C12" s="277" t="s">
        <v>7</v>
      </c>
      <c r="D12" s="277"/>
      <c r="E12" s="277"/>
      <c r="F12" s="277"/>
      <c r="G12" s="2">
        <v>789</v>
      </c>
      <c r="H12" s="2">
        <v>811</v>
      </c>
      <c r="I12" s="2">
        <v>798</v>
      </c>
      <c r="J12" s="2">
        <v>766</v>
      </c>
      <c r="K12" s="2">
        <v>964</v>
      </c>
      <c r="L12" s="2">
        <v>814</v>
      </c>
      <c r="M12" s="2">
        <v>771</v>
      </c>
      <c r="N12" s="2">
        <v>692</v>
      </c>
      <c r="O12" s="120"/>
      <c r="P12" s="120"/>
      <c r="Q12" s="4"/>
      <c r="R12" s="4"/>
    </row>
    <row r="13" spans="3:18" ht="30" customHeight="1" thickBot="1" thickTop="1">
      <c r="C13" s="274" t="s">
        <v>2</v>
      </c>
      <c r="D13" s="274"/>
      <c r="E13" s="274"/>
      <c r="F13" s="274"/>
      <c r="G13" s="6">
        <v>951</v>
      </c>
      <c r="H13" s="6">
        <v>926</v>
      </c>
      <c r="I13" s="6">
        <v>952</v>
      </c>
      <c r="J13" s="6">
        <v>925</v>
      </c>
      <c r="K13" s="6">
        <v>1136</v>
      </c>
      <c r="L13" s="6">
        <v>905</v>
      </c>
      <c r="M13" s="6">
        <v>857</v>
      </c>
      <c r="N13" s="6">
        <v>756</v>
      </c>
      <c r="Q13" s="4"/>
      <c r="R13" s="4"/>
    </row>
    <row r="14" spans="3:17" ht="28.5" customHeight="1" thickTop="1">
      <c r="C14" s="7"/>
      <c r="D14" s="7"/>
      <c r="E14" s="7"/>
      <c r="F14" s="7"/>
      <c r="G14" s="8"/>
      <c r="H14" s="8"/>
      <c r="I14" s="8"/>
      <c r="J14" s="8"/>
      <c r="K14" s="8"/>
      <c r="L14" s="4"/>
      <c r="M14" s="246"/>
      <c r="Q14" s="4"/>
    </row>
    <row r="15" spans="2:17" ht="28.5" customHeight="1">
      <c r="B15" s="7"/>
      <c r="C15" s="7"/>
      <c r="D15" s="7"/>
      <c r="E15" s="7"/>
      <c r="F15" s="8"/>
      <c r="G15" s="8"/>
      <c r="H15" s="8"/>
      <c r="I15" s="8"/>
      <c r="J15" s="8"/>
      <c r="K15" s="8"/>
      <c r="L15" s="4"/>
      <c r="M15" s="246"/>
      <c r="Q15" s="4"/>
    </row>
    <row r="16" spans="3:17" ht="28.5" customHeight="1">
      <c r="C16" s="7"/>
      <c r="D16" s="7"/>
      <c r="E16" s="7"/>
      <c r="F16" s="7"/>
      <c r="G16" s="8"/>
      <c r="H16" s="8"/>
      <c r="I16" s="8"/>
      <c r="J16" s="8"/>
      <c r="K16" s="8"/>
      <c r="L16" s="3"/>
      <c r="Q16" s="4"/>
    </row>
    <row r="17" spans="3:12" ht="28.5" customHeight="1">
      <c r="C17" s="7"/>
      <c r="D17" s="7"/>
      <c r="E17" s="7"/>
      <c r="F17" s="7"/>
      <c r="G17" s="8"/>
      <c r="H17" s="8"/>
      <c r="I17" s="8"/>
      <c r="J17" s="8"/>
      <c r="K17" s="8"/>
      <c r="L17" s="3"/>
    </row>
    <row r="18" spans="3:14" ht="30.75" customHeight="1">
      <c r="C18" s="276" t="s">
        <v>8</v>
      </c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</row>
    <row r="19" spans="3:14" ht="30" customHeight="1" thickBot="1">
      <c r="C19" s="275"/>
      <c r="D19" s="275"/>
      <c r="E19" s="275"/>
      <c r="F19" s="275"/>
      <c r="G19" s="1">
        <v>2010</v>
      </c>
      <c r="H19" s="1">
        <v>2011</v>
      </c>
      <c r="I19" s="1">
        <v>2012</v>
      </c>
      <c r="J19" s="1">
        <v>2013</v>
      </c>
      <c r="K19" s="1">
        <v>2014</v>
      </c>
      <c r="L19" s="9">
        <v>2015</v>
      </c>
      <c r="M19" s="9">
        <v>2016</v>
      </c>
      <c r="N19" s="9">
        <v>2017</v>
      </c>
    </row>
    <row r="20" spans="3:18" ht="30.75" customHeight="1" thickBot="1" thickTop="1">
      <c r="C20" s="273" t="s">
        <v>9</v>
      </c>
      <c r="D20" s="273"/>
      <c r="E20" s="273"/>
      <c r="F20" s="273"/>
      <c r="G20" s="10">
        <v>13891</v>
      </c>
      <c r="H20" s="10">
        <v>15028</v>
      </c>
      <c r="I20" s="10">
        <v>15891</v>
      </c>
      <c r="J20" s="10">
        <v>16434</v>
      </c>
      <c r="K20" s="6">
        <v>12486</v>
      </c>
      <c r="L20" s="6">
        <v>11212</v>
      </c>
      <c r="M20" s="6">
        <v>11895</v>
      </c>
      <c r="N20" s="6">
        <v>12164</v>
      </c>
      <c r="Q20" s="4"/>
      <c r="R20" s="4"/>
    </row>
    <row r="21" spans="3:18" ht="30.75" customHeight="1" thickBot="1" thickTop="1">
      <c r="C21" s="273" t="s">
        <v>10</v>
      </c>
      <c r="D21" s="273"/>
      <c r="E21" s="273"/>
      <c r="F21" s="273"/>
      <c r="G21" s="10">
        <v>2171</v>
      </c>
      <c r="H21" s="10">
        <v>2337</v>
      </c>
      <c r="I21" s="10">
        <v>2143</v>
      </c>
      <c r="J21" s="10">
        <v>2369</v>
      </c>
      <c r="K21" s="6">
        <v>3633</v>
      </c>
      <c r="L21" s="6">
        <v>3277</v>
      </c>
      <c r="M21" s="6">
        <v>3306</v>
      </c>
      <c r="N21" s="6">
        <v>3258</v>
      </c>
      <c r="Q21" s="4"/>
      <c r="R21" s="4"/>
    </row>
    <row r="22" spans="3:18" ht="30.75" customHeight="1" thickBot="1" thickTop="1">
      <c r="C22" s="273" t="s">
        <v>11</v>
      </c>
      <c r="D22" s="273"/>
      <c r="E22" s="273"/>
      <c r="F22" s="273"/>
      <c r="G22" s="10">
        <v>1323</v>
      </c>
      <c r="H22" s="10">
        <v>1501</v>
      </c>
      <c r="I22" s="10">
        <v>1260</v>
      </c>
      <c r="J22" s="10">
        <v>1115</v>
      </c>
      <c r="K22" s="6">
        <v>1095</v>
      </c>
      <c r="L22" s="6">
        <v>1149</v>
      </c>
      <c r="M22" s="6">
        <v>1206</v>
      </c>
      <c r="N22" s="6">
        <v>1043</v>
      </c>
      <c r="Q22" s="4"/>
      <c r="R22" s="4"/>
    </row>
    <row r="23" spans="3:18" ht="30.75" customHeight="1" thickBot="1" thickTop="1">
      <c r="C23" s="273" t="s">
        <v>12</v>
      </c>
      <c r="D23" s="273"/>
      <c r="E23" s="273"/>
      <c r="F23" s="273"/>
      <c r="G23" s="10">
        <v>2400</v>
      </c>
      <c r="H23" s="10">
        <v>2313</v>
      </c>
      <c r="I23" s="10">
        <v>2690</v>
      </c>
      <c r="J23" s="10">
        <v>2285</v>
      </c>
      <c r="K23" s="6">
        <v>1998</v>
      </c>
      <c r="L23" s="6">
        <v>1738</v>
      </c>
      <c r="M23" s="6">
        <v>1503</v>
      </c>
      <c r="N23" s="6">
        <v>1429</v>
      </c>
      <c r="Q23" s="4"/>
      <c r="R23" s="4"/>
    </row>
    <row r="24" spans="3:18" ht="30.75" customHeight="1" thickBot="1" thickTop="1">
      <c r="C24" s="273" t="s">
        <v>13</v>
      </c>
      <c r="D24" s="273"/>
      <c r="E24" s="273"/>
      <c r="F24" s="273"/>
      <c r="G24" s="10">
        <v>2140</v>
      </c>
      <c r="H24" s="10">
        <v>1998</v>
      </c>
      <c r="I24" s="10">
        <v>2031</v>
      </c>
      <c r="J24" s="10">
        <v>2051</v>
      </c>
      <c r="K24" s="6">
        <v>2256</v>
      </c>
      <c r="L24" s="6">
        <v>1838</v>
      </c>
      <c r="M24" s="6">
        <v>1560</v>
      </c>
      <c r="N24" s="6">
        <v>1672</v>
      </c>
      <c r="Q24" s="4"/>
      <c r="R24" s="4"/>
    </row>
    <row r="25" spans="3:18" ht="30.75" customHeight="1" thickBot="1" thickTop="1">
      <c r="C25" s="273" t="s">
        <v>14</v>
      </c>
      <c r="D25" s="273"/>
      <c r="E25" s="273"/>
      <c r="F25" s="273"/>
      <c r="G25" s="10">
        <v>2193</v>
      </c>
      <c r="H25" s="10">
        <v>2047</v>
      </c>
      <c r="I25" s="10">
        <v>1704</v>
      </c>
      <c r="J25" s="10">
        <v>1577</v>
      </c>
      <c r="K25" s="6">
        <v>1490</v>
      </c>
      <c r="L25" s="6">
        <v>1370</v>
      </c>
      <c r="M25" s="6">
        <v>1199</v>
      </c>
      <c r="N25" s="6">
        <v>1218</v>
      </c>
      <c r="Q25" s="4"/>
      <c r="R25" s="4"/>
    </row>
    <row r="26" spans="3:18" ht="30.75" customHeight="1" thickBot="1" thickTop="1">
      <c r="C26" s="273" t="s">
        <v>15</v>
      </c>
      <c r="D26" s="273"/>
      <c r="E26" s="273"/>
      <c r="F26" s="273"/>
      <c r="G26" s="10">
        <v>2696</v>
      </c>
      <c r="H26" s="10">
        <v>2345</v>
      </c>
      <c r="I26" s="10">
        <v>2219</v>
      </c>
      <c r="J26" s="10">
        <v>2260</v>
      </c>
      <c r="K26" s="6">
        <v>2373</v>
      </c>
      <c r="L26" s="6">
        <v>1965</v>
      </c>
      <c r="M26" s="6">
        <v>2050</v>
      </c>
      <c r="N26" s="6">
        <v>1668</v>
      </c>
      <c r="Q26" s="4"/>
      <c r="R26" s="4"/>
    </row>
    <row r="27" spans="3:18" ht="30.75" customHeight="1" thickBot="1" thickTop="1">
      <c r="C27" s="273" t="s">
        <v>16</v>
      </c>
      <c r="D27" s="273"/>
      <c r="E27" s="273"/>
      <c r="F27" s="273"/>
      <c r="G27" s="10">
        <v>1522</v>
      </c>
      <c r="H27" s="10">
        <v>1823</v>
      </c>
      <c r="I27" s="10">
        <v>1856</v>
      </c>
      <c r="J27" s="10">
        <v>2093</v>
      </c>
      <c r="K27" s="6">
        <v>2246</v>
      </c>
      <c r="L27" s="6">
        <v>2017</v>
      </c>
      <c r="M27" s="6">
        <v>1926</v>
      </c>
      <c r="N27" s="6">
        <v>2083</v>
      </c>
      <c r="Q27" s="4"/>
      <c r="R27" s="4"/>
    </row>
    <row r="28" spans="3:18" ht="30" customHeight="1" thickBot="1" thickTop="1">
      <c r="C28" s="273" t="s">
        <v>17</v>
      </c>
      <c r="D28" s="273"/>
      <c r="E28" s="273"/>
      <c r="F28" s="273"/>
      <c r="G28" s="10">
        <v>153</v>
      </c>
      <c r="H28" s="10">
        <v>137</v>
      </c>
      <c r="I28" s="10">
        <v>145</v>
      </c>
      <c r="J28" s="10">
        <v>181</v>
      </c>
      <c r="K28" s="10">
        <v>176</v>
      </c>
      <c r="L28" s="10">
        <v>132</v>
      </c>
      <c r="M28" s="10">
        <v>110</v>
      </c>
      <c r="N28" s="10">
        <v>48</v>
      </c>
      <c r="Q28" s="4"/>
      <c r="R28" s="4"/>
    </row>
    <row r="29" spans="3:6" ht="14.25" customHeight="1" thickTop="1">
      <c r="C29" s="11"/>
      <c r="D29" s="11"/>
      <c r="E29" s="12"/>
      <c r="F29" s="12"/>
    </row>
    <row r="33" ht="33.75" customHeight="1"/>
    <row r="34" ht="30.75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>
      <c r="G42" t="s">
        <v>18</v>
      </c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4">
    <mergeCell ref="C2:F2"/>
    <mergeCell ref="C3:F3"/>
    <mergeCell ref="C4:F4"/>
    <mergeCell ref="C5:F5"/>
    <mergeCell ref="C6:F6"/>
    <mergeCell ref="C1:N1"/>
    <mergeCell ref="C7:F7"/>
    <mergeCell ref="C8:F8"/>
    <mergeCell ref="C9:F9"/>
    <mergeCell ref="C10:F10"/>
    <mergeCell ref="C11:F11"/>
    <mergeCell ref="C12:F12"/>
    <mergeCell ref="C13:F13"/>
    <mergeCell ref="C19:F19"/>
    <mergeCell ref="C20:F20"/>
    <mergeCell ref="C21:F21"/>
    <mergeCell ref="C22:F22"/>
    <mergeCell ref="C18:N18"/>
    <mergeCell ref="C23:F23"/>
    <mergeCell ref="C24:F24"/>
    <mergeCell ref="C25:F25"/>
    <mergeCell ref="C26:F26"/>
    <mergeCell ref="C27:F27"/>
    <mergeCell ref="C28:F28"/>
  </mergeCells>
  <printOptions/>
  <pageMargins left="1.03125" right="0.6722222222222223" top="1.0527777777777778" bottom="1.0527777777777778" header="0.7875" footer="0.7875"/>
  <pageSetup horizontalDpi="300" verticalDpi="300" orientation="portrait" paperSize="9" scale="6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C1:Y56"/>
  <sheetViews>
    <sheetView zoomScalePageLayoutView="0" workbookViewId="0" topLeftCell="A19">
      <selection activeCell="X6" sqref="X6"/>
    </sheetView>
  </sheetViews>
  <sheetFormatPr defaultColWidth="9.140625" defaultRowHeight="12.75" customHeight="1"/>
  <cols>
    <col min="1" max="1" width="10.28125" style="0" customWidth="1"/>
    <col min="2" max="11" width="0" style="0" hidden="1" customWidth="1"/>
    <col min="12" max="12" width="19.57421875" style="0" customWidth="1"/>
    <col min="17" max="17" width="9.421875" style="0" customWidth="1"/>
    <col min="18" max="18" width="10.421875" style="0" customWidth="1"/>
  </cols>
  <sheetData>
    <row r="1" spans="12:18" ht="15" customHeight="1" thickBot="1">
      <c r="L1" s="43"/>
      <c r="M1" s="43"/>
      <c r="N1" s="43"/>
      <c r="O1" s="43"/>
      <c r="P1" s="43"/>
      <c r="Q1" s="43"/>
      <c r="R1" s="43"/>
    </row>
    <row r="2" spans="3:9" ht="30.75" customHeight="1" thickBot="1" thickTop="1">
      <c r="C2" s="64" t="s">
        <v>13</v>
      </c>
      <c r="D2" s="65"/>
      <c r="E2" s="65"/>
      <c r="F2" s="65"/>
      <c r="G2" s="65"/>
      <c r="H2" s="65"/>
      <c r="I2" s="66"/>
    </row>
    <row r="3" spans="3:20" ht="30.75" customHeight="1" thickBot="1" thickTop="1">
      <c r="C3" s="64" t="s">
        <v>14</v>
      </c>
      <c r="D3" s="65"/>
      <c r="E3" s="65"/>
      <c r="F3" s="65"/>
      <c r="G3" s="65"/>
      <c r="H3" s="65"/>
      <c r="I3" s="66"/>
      <c r="L3" s="294" t="s">
        <v>103</v>
      </c>
      <c r="M3" s="294"/>
      <c r="N3" s="294"/>
      <c r="O3" s="294"/>
      <c r="P3" s="294"/>
      <c r="Q3" s="294"/>
      <c r="R3" s="294"/>
      <c r="S3" s="294"/>
      <c r="T3" s="294"/>
    </row>
    <row r="4" spans="3:20" ht="30.75" customHeight="1" thickBot="1" thickTop="1">
      <c r="C4" s="64" t="s">
        <v>15</v>
      </c>
      <c r="D4" s="65"/>
      <c r="E4" s="65"/>
      <c r="F4" s="65"/>
      <c r="G4" s="65"/>
      <c r="H4" s="65"/>
      <c r="I4" s="66"/>
      <c r="L4" s="117"/>
      <c r="M4" s="1">
        <v>2010</v>
      </c>
      <c r="N4" s="1">
        <v>2011</v>
      </c>
      <c r="O4" s="1">
        <v>2012</v>
      </c>
      <c r="P4" s="1">
        <v>2013</v>
      </c>
      <c r="Q4" s="1">
        <v>2014</v>
      </c>
      <c r="R4" s="125">
        <v>2015</v>
      </c>
      <c r="S4" s="125">
        <v>2016</v>
      </c>
      <c r="T4" s="125">
        <v>2017</v>
      </c>
    </row>
    <row r="5" spans="3:20" ht="30.75" customHeight="1" thickBot="1" thickTop="1">
      <c r="C5" s="64" t="s">
        <v>16</v>
      </c>
      <c r="D5" s="65"/>
      <c r="E5" s="65"/>
      <c r="F5" s="65"/>
      <c r="G5" s="65"/>
      <c r="H5" s="67"/>
      <c r="I5" s="66"/>
      <c r="L5" s="118" t="s">
        <v>1</v>
      </c>
      <c r="M5" s="95">
        <v>199</v>
      </c>
      <c r="N5" s="95">
        <v>210</v>
      </c>
      <c r="O5" s="95">
        <v>178</v>
      </c>
      <c r="P5" s="95">
        <v>205</v>
      </c>
      <c r="Q5" s="95">
        <v>225</v>
      </c>
      <c r="R5" s="103">
        <v>196</v>
      </c>
      <c r="S5" s="222">
        <v>161</v>
      </c>
      <c r="T5" s="222">
        <v>130</v>
      </c>
    </row>
    <row r="6" spans="3:20" ht="30.75" customHeight="1" thickBot="1" thickTop="1">
      <c r="C6" s="68"/>
      <c r="D6" s="69"/>
      <c r="E6" s="69"/>
      <c r="F6" s="69"/>
      <c r="G6" s="70"/>
      <c r="H6" s="69"/>
      <c r="I6" s="71"/>
      <c r="L6" s="118" t="s">
        <v>2</v>
      </c>
      <c r="M6" s="95">
        <v>223</v>
      </c>
      <c r="N6" s="95">
        <v>248</v>
      </c>
      <c r="O6" s="95">
        <v>215</v>
      </c>
      <c r="P6" s="95">
        <v>237</v>
      </c>
      <c r="Q6" s="95">
        <v>234</v>
      </c>
      <c r="R6" s="95">
        <v>225</v>
      </c>
      <c r="S6" s="222">
        <v>167</v>
      </c>
      <c r="T6" s="222">
        <v>140</v>
      </c>
    </row>
    <row r="7" spans="3:9" ht="30.75" customHeight="1" thickTop="1">
      <c r="C7" s="72"/>
      <c r="D7" s="73"/>
      <c r="E7" s="73"/>
      <c r="F7" s="73"/>
      <c r="G7" s="73"/>
      <c r="H7" s="73"/>
      <c r="I7" s="74"/>
    </row>
    <row r="8" spans="3:17" ht="19.5" customHeight="1">
      <c r="C8" s="72"/>
      <c r="D8" s="73"/>
      <c r="E8" s="73"/>
      <c r="F8" s="73"/>
      <c r="G8" s="73"/>
      <c r="H8" s="73"/>
      <c r="I8" s="74"/>
      <c r="L8" s="126"/>
      <c r="M8" s="127"/>
      <c r="N8" s="127"/>
      <c r="O8" s="127"/>
      <c r="P8" s="127"/>
      <c r="Q8" s="127"/>
    </row>
    <row r="9" spans="3:20" ht="38.25" customHeight="1">
      <c r="C9" s="72"/>
      <c r="D9" s="73"/>
      <c r="E9" s="73"/>
      <c r="F9" s="73"/>
      <c r="G9" s="73"/>
      <c r="H9" s="73"/>
      <c r="I9" s="74"/>
      <c r="L9" s="301" t="s">
        <v>104</v>
      </c>
      <c r="M9" s="301"/>
      <c r="N9" s="301"/>
      <c r="O9" s="301"/>
      <c r="P9" s="301"/>
      <c r="Q9" s="301"/>
      <c r="R9" s="301"/>
      <c r="S9" s="301"/>
      <c r="T9" s="301"/>
    </row>
    <row r="10" spans="3:20" ht="30.75" customHeight="1" thickBot="1">
      <c r="C10" s="72"/>
      <c r="D10" s="73"/>
      <c r="E10" s="73"/>
      <c r="F10" s="73"/>
      <c r="G10" s="73"/>
      <c r="H10" s="73"/>
      <c r="I10" s="74"/>
      <c r="L10" s="107"/>
      <c r="M10" s="1">
        <v>2010</v>
      </c>
      <c r="N10" s="1">
        <v>2011</v>
      </c>
      <c r="O10" s="1">
        <v>2012</v>
      </c>
      <c r="P10" s="1">
        <v>2013</v>
      </c>
      <c r="Q10" s="1">
        <v>2014</v>
      </c>
      <c r="R10" s="1">
        <v>2015</v>
      </c>
      <c r="S10" s="1">
        <v>2016</v>
      </c>
      <c r="T10" s="1">
        <v>2017</v>
      </c>
    </row>
    <row r="11" spans="3:23" ht="30.75" customHeight="1" thickBot="1" thickTop="1">
      <c r="C11" s="72"/>
      <c r="D11" s="73"/>
      <c r="E11" s="73"/>
      <c r="F11" s="73"/>
      <c r="G11" s="73"/>
      <c r="H11" s="73"/>
      <c r="I11" s="74"/>
      <c r="L11" s="108" t="s">
        <v>9</v>
      </c>
      <c r="M11" s="95">
        <v>56</v>
      </c>
      <c r="N11" s="95">
        <v>54</v>
      </c>
      <c r="O11" s="95">
        <v>45</v>
      </c>
      <c r="P11" s="95">
        <v>48</v>
      </c>
      <c r="Q11" s="95">
        <v>68</v>
      </c>
      <c r="R11" s="95">
        <v>67</v>
      </c>
      <c r="S11" s="222">
        <v>64</v>
      </c>
      <c r="T11" s="95">
        <v>56</v>
      </c>
      <c r="W11" s="101"/>
    </row>
    <row r="12" spans="3:23" ht="30.75" customHeight="1" thickBot="1" thickTop="1">
      <c r="C12" s="72"/>
      <c r="D12" s="73"/>
      <c r="E12" s="73"/>
      <c r="F12" s="73"/>
      <c r="G12" s="73"/>
      <c r="H12" s="73"/>
      <c r="I12" s="74"/>
      <c r="L12" s="108" t="s">
        <v>10</v>
      </c>
      <c r="M12" s="95">
        <v>14</v>
      </c>
      <c r="N12" s="95">
        <v>17</v>
      </c>
      <c r="O12" s="95">
        <v>17</v>
      </c>
      <c r="P12" s="95">
        <v>24</v>
      </c>
      <c r="Q12" s="95">
        <v>28</v>
      </c>
      <c r="R12" s="95">
        <v>15</v>
      </c>
      <c r="S12" s="222">
        <v>12</v>
      </c>
      <c r="T12" s="95">
        <v>18</v>
      </c>
      <c r="U12" s="247"/>
      <c r="W12" s="101" t="s">
        <v>105</v>
      </c>
    </row>
    <row r="13" spans="3:23" ht="30.75" customHeight="1" thickBot="1" thickTop="1">
      <c r="C13" s="72"/>
      <c r="D13" s="73"/>
      <c r="E13" s="73"/>
      <c r="F13" s="73"/>
      <c r="G13" s="73"/>
      <c r="H13" s="73"/>
      <c r="I13" s="74"/>
      <c r="L13" s="108" t="s">
        <v>11</v>
      </c>
      <c r="M13" s="95">
        <v>9</v>
      </c>
      <c r="N13" s="95">
        <v>5</v>
      </c>
      <c r="O13" s="95">
        <v>7</v>
      </c>
      <c r="P13" s="95">
        <v>3</v>
      </c>
      <c r="Q13" s="95">
        <v>6</v>
      </c>
      <c r="R13" s="95">
        <v>8</v>
      </c>
      <c r="S13" s="222">
        <v>12</v>
      </c>
      <c r="T13" s="95">
        <v>2</v>
      </c>
      <c r="W13" s="101"/>
    </row>
    <row r="14" spans="3:23" ht="30.75" customHeight="1" thickBot="1" thickTop="1">
      <c r="C14" s="72"/>
      <c r="D14" s="73"/>
      <c r="E14" s="73"/>
      <c r="F14" s="73"/>
      <c r="G14" s="73"/>
      <c r="H14" s="73"/>
      <c r="I14" s="74"/>
      <c r="L14" s="108" t="s">
        <v>12</v>
      </c>
      <c r="M14" s="95">
        <v>19</v>
      </c>
      <c r="N14" s="95">
        <v>21</v>
      </c>
      <c r="O14" s="95">
        <v>21</v>
      </c>
      <c r="P14" s="95">
        <v>32</v>
      </c>
      <c r="Q14" s="95">
        <v>33</v>
      </c>
      <c r="R14" s="95">
        <v>22</v>
      </c>
      <c r="S14" s="222">
        <v>15</v>
      </c>
      <c r="T14" s="95">
        <v>5</v>
      </c>
      <c r="W14" s="101"/>
    </row>
    <row r="15" spans="3:20" ht="30.75" customHeight="1" thickBot="1" thickTop="1">
      <c r="C15" s="72"/>
      <c r="D15" s="73"/>
      <c r="E15" s="73"/>
      <c r="F15" s="73"/>
      <c r="G15" s="73"/>
      <c r="H15" s="73"/>
      <c r="I15" s="74"/>
      <c r="L15" s="108" t="s">
        <v>13</v>
      </c>
      <c r="M15" s="95">
        <v>31</v>
      </c>
      <c r="N15" s="95">
        <v>26</v>
      </c>
      <c r="O15" s="95">
        <v>21</v>
      </c>
      <c r="P15" s="95">
        <v>32</v>
      </c>
      <c r="Q15" s="95">
        <v>30</v>
      </c>
      <c r="R15" s="95">
        <v>19</v>
      </c>
      <c r="S15" s="222">
        <v>27</v>
      </c>
      <c r="T15" s="95">
        <v>15</v>
      </c>
    </row>
    <row r="16" spans="12:20" ht="30.75" customHeight="1" thickBot="1" thickTop="1">
      <c r="L16" s="108" t="s">
        <v>14</v>
      </c>
      <c r="M16" s="95">
        <v>11</v>
      </c>
      <c r="N16" s="95">
        <v>10</v>
      </c>
      <c r="O16" s="95">
        <v>4</v>
      </c>
      <c r="P16" s="95">
        <v>6</v>
      </c>
      <c r="Q16" s="95">
        <v>7</v>
      </c>
      <c r="R16" s="95">
        <v>12</v>
      </c>
      <c r="S16" s="222">
        <v>3</v>
      </c>
      <c r="T16" s="95">
        <v>6</v>
      </c>
    </row>
    <row r="17" spans="3:20" ht="30.75" customHeight="1" thickBot="1" thickTop="1">
      <c r="C17" s="288" t="s">
        <v>75</v>
      </c>
      <c r="D17" s="288"/>
      <c r="E17" s="288"/>
      <c r="F17" s="288"/>
      <c r="G17" s="288"/>
      <c r="H17" s="288"/>
      <c r="I17" s="288"/>
      <c r="L17" s="108" t="s">
        <v>15</v>
      </c>
      <c r="M17" s="95">
        <v>37</v>
      </c>
      <c r="N17" s="95">
        <v>40</v>
      </c>
      <c r="O17" s="95">
        <v>25</v>
      </c>
      <c r="P17" s="95">
        <v>29</v>
      </c>
      <c r="Q17" s="95">
        <v>27</v>
      </c>
      <c r="R17" s="95">
        <v>21</v>
      </c>
      <c r="S17" s="222">
        <v>13</v>
      </c>
      <c r="T17" s="95">
        <v>15</v>
      </c>
    </row>
    <row r="18" spans="3:20" ht="30.75" customHeight="1" thickBot="1" thickTop="1">
      <c r="C18" s="56"/>
      <c r="D18" s="56"/>
      <c r="E18" s="56"/>
      <c r="F18" s="56"/>
      <c r="G18" s="56"/>
      <c r="H18" s="56"/>
      <c r="I18" s="56"/>
      <c r="L18" s="108" t="s">
        <v>16</v>
      </c>
      <c r="M18" s="95">
        <v>14</v>
      </c>
      <c r="N18" s="95">
        <v>29</v>
      </c>
      <c r="O18" s="95">
        <v>28</v>
      </c>
      <c r="P18" s="95">
        <v>20</v>
      </c>
      <c r="Q18" s="95">
        <v>20</v>
      </c>
      <c r="R18" s="95">
        <v>18</v>
      </c>
      <c r="S18" s="222">
        <v>13</v>
      </c>
      <c r="T18" s="95">
        <v>10</v>
      </c>
    </row>
    <row r="19" spans="3:20" ht="30.75" customHeight="1" thickBot="1" thickTop="1">
      <c r="C19" s="75"/>
      <c r="D19" s="76">
        <v>2009</v>
      </c>
      <c r="E19" s="76">
        <v>2010</v>
      </c>
      <c r="F19" s="76">
        <v>2011</v>
      </c>
      <c r="G19" s="76">
        <v>2012</v>
      </c>
      <c r="H19" s="76">
        <v>2013</v>
      </c>
      <c r="I19" s="77"/>
      <c r="L19" s="108" t="s">
        <v>17</v>
      </c>
      <c r="M19" s="95">
        <v>8</v>
      </c>
      <c r="N19" s="95">
        <v>6</v>
      </c>
      <c r="O19" s="95">
        <v>10</v>
      </c>
      <c r="P19" s="95">
        <v>11</v>
      </c>
      <c r="Q19" s="95">
        <v>5</v>
      </c>
      <c r="R19" s="95">
        <v>14</v>
      </c>
      <c r="S19" s="222">
        <v>2</v>
      </c>
      <c r="T19" s="95">
        <v>3</v>
      </c>
    </row>
    <row r="20" spans="3:20" ht="20.25" customHeight="1" thickBot="1" thickTop="1">
      <c r="C20" s="60" t="s">
        <v>9</v>
      </c>
      <c r="D20" s="61"/>
      <c r="E20" s="61"/>
      <c r="F20" s="61"/>
      <c r="G20" s="62"/>
      <c r="H20" s="61"/>
      <c r="I20" s="63"/>
      <c r="L20" s="126"/>
      <c r="M20" s="127"/>
      <c r="N20" s="127"/>
      <c r="O20" s="127"/>
      <c r="P20" s="127"/>
      <c r="Q20" s="127"/>
      <c r="S20" s="251"/>
      <c r="T20" s="101"/>
    </row>
    <row r="21" spans="3:18" ht="7.5" customHeight="1" thickBot="1" thickTop="1">
      <c r="C21" s="64" t="s">
        <v>10</v>
      </c>
      <c r="D21" s="65"/>
      <c r="E21" s="65"/>
      <c r="F21" s="65"/>
      <c r="G21" s="65"/>
      <c r="H21" s="65"/>
      <c r="I21" s="66"/>
      <c r="L21" s="56"/>
      <c r="M21" s="56"/>
      <c r="N21" s="56"/>
      <c r="O21" s="56"/>
      <c r="P21" s="56"/>
      <c r="Q21" s="56"/>
      <c r="R21" s="56"/>
    </row>
    <row r="22" spans="3:20" ht="48" customHeight="1" thickBot="1" thickTop="1">
      <c r="C22" s="64" t="s">
        <v>11</v>
      </c>
      <c r="D22" s="65"/>
      <c r="E22" s="65"/>
      <c r="F22" s="65"/>
      <c r="G22" s="65"/>
      <c r="H22" s="65"/>
      <c r="I22" s="66"/>
      <c r="L22" s="301" t="s">
        <v>106</v>
      </c>
      <c r="M22" s="301"/>
      <c r="N22" s="301"/>
      <c r="O22" s="301"/>
      <c r="P22" s="301"/>
      <c r="Q22" s="301"/>
      <c r="R22" s="301"/>
      <c r="S22" s="301"/>
      <c r="T22" s="301"/>
    </row>
    <row r="23" spans="3:20" ht="51" customHeight="1" thickBot="1" thickTop="1">
      <c r="C23" s="64" t="s">
        <v>12</v>
      </c>
      <c r="D23" s="65"/>
      <c r="E23" s="65"/>
      <c r="F23" s="65"/>
      <c r="G23" s="65"/>
      <c r="H23" s="65"/>
      <c r="I23" s="66"/>
      <c r="L23" s="121" t="s">
        <v>107</v>
      </c>
      <c r="M23" s="1">
        <v>2010</v>
      </c>
      <c r="N23" s="1">
        <v>2011</v>
      </c>
      <c r="O23" s="1">
        <v>2012</v>
      </c>
      <c r="P23" s="1">
        <v>2013</v>
      </c>
      <c r="Q23" s="1">
        <v>2014</v>
      </c>
      <c r="R23" s="1">
        <v>2015</v>
      </c>
      <c r="S23" s="1">
        <v>2016</v>
      </c>
      <c r="T23" s="1">
        <v>2017</v>
      </c>
    </row>
    <row r="24" spans="3:25" ht="35.25" customHeight="1" thickBot="1" thickTop="1">
      <c r="C24" s="64" t="s">
        <v>13</v>
      </c>
      <c r="D24" s="65"/>
      <c r="E24" s="65"/>
      <c r="F24" s="65"/>
      <c r="G24" s="65"/>
      <c r="H24" s="65"/>
      <c r="I24" s="66"/>
      <c r="L24" s="47" t="s">
        <v>108</v>
      </c>
      <c r="M24" s="10">
        <v>1279</v>
      </c>
      <c r="N24" s="10">
        <v>314</v>
      </c>
      <c r="O24" s="10">
        <v>178</v>
      </c>
      <c r="P24" s="10">
        <v>185</v>
      </c>
      <c r="Q24" s="10">
        <v>185</v>
      </c>
      <c r="R24" s="10">
        <v>244</v>
      </c>
      <c r="S24" s="10">
        <v>134</v>
      </c>
      <c r="T24" s="10">
        <v>190</v>
      </c>
      <c r="Y24" t="s">
        <v>18</v>
      </c>
    </row>
    <row r="25" spans="3:20" ht="35.25" customHeight="1" thickBot="1" thickTop="1">
      <c r="C25" s="64" t="s">
        <v>14</v>
      </c>
      <c r="D25" s="65"/>
      <c r="E25" s="65"/>
      <c r="F25" s="65"/>
      <c r="G25" s="65"/>
      <c r="H25" s="65"/>
      <c r="I25" s="66"/>
      <c r="L25" s="128" t="s">
        <v>109</v>
      </c>
      <c r="M25" s="10">
        <v>17913</v>
      </c>
      <c r="N25" s="10">
        <v>3778</v>
      </c>
      <c r="O25" s="10">
        <v>8682</v>
      </c>
      <c r="P25" s="10">
        <v>10769</v>
      </c>
      <c r="Q25" s="10">
        <v>9919</v>
      </c>
      <c r="R25" s="10">
        <v>22792</v>
      </c>
      <c r="S25" s="10">
        <v>4995</v>
      </c>
      <c r="T25" s="10">
        <v>3718</v>
      </c>
    </row>
    <row r="26" spans="3:20" ht="35.25" customHeight="1" thickBot="1" thickTop="1">
      <c r="C26" s="64" t="s">
        <v>15</v>
      </c>
      <c r="D26" s="65"/>
      <c r="E26" s="65"/>
      <c r="F26" s="65"/>
      <c r="G26" s="65"/>
      <c r="H26" s="65"/>
      <c r="I26" s="66"/>
      <c r="L26" s="128" t="s">
        <v>110</v>
      </c>
      <c r="M26" s="10">
        <v>118132</v>
      </c>
      <c r="N26" s="10">
        <v>184334</v>
      </c>
      <c r="O26" s="10">
        <v>86205</v>
      </c>
      <c r="P26" s="10">
        <v>111404</v>
      </c>
      <c r="Q26" s="10">
        <v>239853</v>
      </c>
      <c r="R26" s="10">
        <v>97868</v>
      </c>
      <c r="S26" s="10">
        <v>269142</v>
      </c>
      <c r="T26" s="232">
        <v>13216</v>
      </c>
    </row>
    <row r="27" spans="3:19" ht="19.5" customHeight="1" thickBot="1" thickTop="1">
      <c r="C27" s="64" t="s">
        <v>16</v>
      </c>
      <c r="D27" s="65"/>
      <c r="E27" s="65"/>
      <c r="F27" s="65"/>
      <c r="G27" s="65"/>
      <c r="H27" s="67"/>
      <c r="I27" s="66"/>
      <c r="L27" s="111"/>
      <c r="M27" s="73"/>
      <c r="N27" s="73"/>
      <c r="O27" s="73"/>
      <c r="P27" s="73"/>
      <c r="Q27" s="73"/>
      <c r="R27" s="72"/>
      <c r="S27" s="101"/>
    </row>
    <row r="28" spans="3:19" ht="18.75" customHeight="1" thickTop="1">
      <c r="C28" s="68"/>
      <c r="D28" s="69"/>
      <c r="E28" s="69"/>
      <c r="F28" s="69"/>
      <c r="G28" s="70"/>
      <c r="H28" s="69"/>
      <c r="I28" s="71"/>
      <c r="L28" s="111"/>
      <c r="M28" s="73"/>
      <c r="N28" s="73"/>
      <c r="O28" s="73"/>
      <c r="P28" s="73"/>
      <c r="Q28" s="73"/>
      <c r="R28" s="72"/>
      <c r="S28" s="101"/>
    </row>
    <row r="29" spans="3:19" ht="18" customHeight="1">
      <c r="C29" s="72"/>
      <c r="D29" s="73"/>
      <c r="E29" s="73"/>
      <c r="F29" s="73"/>
      <c r="G29" s="73"/>
      <c r="H29" s="73"/>
      <c r="I29" s="74"/>
      <c r="L29" s="111"/>
      <c r="M29" s="73"/>
      <c r="N29" s="73"/>
      <c r="O29" s="73"/>
      <c r="P29" s="73"/>
      <c r="Q29" s="73"/>
      <c r="R29" s="72"/>
      <c r="S29" s="101"/>
    </row>
    <row r="30" spans="3:19" ht="18" customHeight="1">
      <c r="C30" s="72"/>
      <c r="D30" s="73"/>
      <c r="E30" s="73"/>
      <c r="F30" s="73"/>
      <c r="G30" s="73"/>
      <c r="H30" s="73"/>
      <c r="I30" s="74"/>
      <c r="L30" s="111"/>
      <c r="M30" s="73"/>
      <c r="N30" s="73"/>
      <c r="O30" s="73"/>
      <c r="P30" s="73"/>
      <c r="Q30" s="73"/>
      <c r="R30" s="72"/>
      <c r="S30" s="101"/>
    </row>
    <row r="31" spans="3:19" ht="18" customHeight="1">
      <c r="C31" s="72"/>
      <c r="D31" s="73"/>
      <c r="E31" s="73"/>
      <c r="F31" s="73"/>
      <c r="G31" s="73"/>
      <c r="H31" s="73"/>
      <c r="I31" s="74"/>
      <c r="L31" s="78"/>
      <c r="M31" s="73"/>
      <c r="N31" s="73"/>
      <c r="O31" s="73"/>
      <c r="P31" s="73"/>
      <c r="Q31" s="73"/>
      <c r="R31" s="72"/>
      <c r="S31" s="101"/>
    </row>
    <row r="32" spans="3:9" ht="15" customHeight="1">
      <c r="C32" s="72"/>
      <c r="D32" s="73"/>
      <c r="E32" s="73"/>
      <c r="F32" s="73"/>
      <c r="G32" s="73"/>
      <c r="H32" s="73"/>
      <c r="I32" s="74"/>
    </row>
    <row r="33" spans="3:9" ht="15" customHeight="1">
      <c r="C33" s="72"/>
      <c r="D33" s="73"/>
      <c r="E33" s="73"/>
      <c r="F33" s="73"/>
      <c r="G33" s="73"/>
      <c r="H33" s="73"/>
      <c r="I33" s="74"/>
    </row>
    <row r="34" spans="3:9" ht="15" customHeight="1">
      <c r="C34" s="72"/>
      <c r="D34" s="73"/>
      <c r="E34" s="73"/>
      <c r="F34" s="73"/>
      <c r="G34" s="73"/>
      <c r="H34" s="73"/>
      <c r="I34" s="74"/>
    </row>
    <row r="35" spans="3:9" ht="15" customHeight="1">
      <c r="C35" s="72"/>
      <c r="D35" s="73"/>
      <c r="E35" s="73"/>
      <c r="F35" s="73"/>
      <c r="G35" s="73"/>
      <c r="H35" s="73"/>
      <c r="I35" s="74"/>
    </row>
    <row r="36" spans="3:9" ht="15" customHeight="1">
      <c r="C36" s="72"/>
      <c r="D36" s="73"/>
      <c r="E36" s="73"/>
      <c r="F36" s="73"/>
      <c r="G36" s="73"/>
      <c r="H36" s="73"/>
      <c r="I36" s="74"/>
    </row>
    <row r="37" spans="3:9" ht="15" customHeight="1">
      <c r="C37" s="72"/>
      <c r="D37" s="73"/>
      <c r="E37" s="73"/>
      <c r="F37" s="73"/>
      <c r="G37" s="73"/>
      <c r="H37" s="73"/>
      <c r="I37" s="74"/>
    </row>
    <row r="38" spans="3:9" ht="15" customHeight="1">
      <c r="C38" s="72"/>
      <c r="D38" s="73"/>
      <c r="E38" s="73"/>
      <c r="F38" s="73"/>
      <c r="G38" s="73"/>
      <c r="H38" s="73"/>
      <c r="I38" s="74"/>
    </row>
    <row r="39" spans="3:9" ht="15" customHeight="1">
      <c r="C39" s="72"/>
      <c r="D39" s="73"/>
      <c r="E39" s="73"/>
      <c r="F39" s="73"/>
      <c r="G39" s="73"/>
      <c r="H39" s="73"/>
      <c r="I39" s="74"/>
    </row>
    <row r="40" spans="3:9" ht="15" customHeight="1">
      <c r="C40" s="72"/>
      <c r="D40" s="73"/>
      <c r="E40" s="73"/>
      <c r="F40" s="73"/>
      <c r="G40" s="73"/>
      <c r="H40" s="73"/>
      <c r="I40" s="74"/>
    </row>
    <row r="41" spans="3:9" ht="15" customHeight="1">
      <c r="C41" s="72"/>
      <c r="D41" s="73"/>
      <c r="E41" s="73"/>
      <c r="F41" s="73"/>
      <c r="G41" s="73"/>
      <c r="H41" s="73"/>
      <c r="I41" s="74"/>
    </row>
    <row r="42" spans="3:9" ht="15" customHeight="1">
      <c r="C42" s="72"/>
      <c r="D42" s="73"/>
      <c r="E42" s="73"/>
      <c r="F42" s="73"/>
      <c r="G42" s="73"/>
      <c r="H42" s="73"/>
      <c r="I42" s="74"/>
    </row>
    <row r="45" spans="3:9" ht="15" customHeight="1">
      <c r="C45" s="288" t="s">
        <v>54</v>
      </c>
      <c r="D45" s="288"/>
      <c r="E45" s="288"/>
      <c r="F45" s="288"/>
      <c r="G45" s="288"/>
      <c r="H45" s="288"/>
      <c r="I45" s="288"/>
    </row>
    <row r="46" spans="3:9" ht="15" customHeight="1">
      <c r="C46" s="56"/>
      <c r="D46" s="56"/>
      <c r="E46" s="56"/>
      <c r="F46" s="56"/>
      <c r="G46" s="56"/>
      <c r="H46" s="56"/>
      <c r="I46" s="56"/>
    </row>
    <row r="47" spans="3:9" ht="15.75" customHeight="1" thickBot="1">
      <c r="C47" s="81"/>
      <c r="D47" s="82">
        <v>2009</v>
      </c>
      <c r="E47" s="82">
        <v>2010</v>
      </c>
      <c r="F47" s="82">
        <v>2011</v>
      </c>
      <c r="G47" s="82">
        <v>2012</v>
      </c>
      <c r="H47" s="82">
        <v>2013</v>
      </c>
      <c r="I47" s="83"/>
    </row>
    <row r="48" spans="3:9" ht="16.5" customHeight="1" thickBot="1" thickTop="1">
      <c r="C48" s="84" t="s">
        <v>9</v>
      </c>
      <c r="D48" s="85"/>
      <c r="E48" s="85"/>
      <c r="F48" s="85"/>
      <c r="G48" s="86"/>
      <c r="H48" s="85"/>
      <c r="I48" s="87"/>
    </row>
    <row r="49" spans="3:9" ht="16.5" customHeight="1" thickBot="1" thickTop="1">
      <c r="C49" s="88" t="s">
        <v>10</v>
      </c>
      <c r="D49" s="89"/>
      <c r="E49" s="89"/>
      <c r="F49" s="89"/>
      <c r="G49" s="89"/>
      <c r="H49" s="89"/>
      <c r="I49" s="90"/>
    </row>
    <row r="50" spans="3:9" ht="16.5" customHeight="1" thickBot="1" thickTop="1">
      <c r="C50" s="88" t="s">
        <v>11</v>
      </c>
      <c r="D50" s="89"/>
      <c r="E50" s="89"/>
      <c r="F50" s="89"/>
      <c r="G50" s="89"/>
      <c r="H50" s="89"/>
      <c r="I50" s="90"/>
    </row>
    <row r="51" spans="3:9" ht="16.5" customHeight="1" thickBot="1" thickTop="1">
      <c r="C51" s="88" t="s">
        <v>12</v>
      </c>
      <c r="D51" s="89"/>
      <c r="E51" s="89"/>
      <c r="F51" s="89"/>
      <c r="G51" s="89"/>
      <c r="H51" s="89"/>
      <c r="I51" s="90"/>
    </row>
    <row r="52" spans="3:9" ht="16.5" customHeight="1" thickBot="1" thickTop="1">
      <c r="C52" s="88" t="s">
        <v>13</v>
      </c>
      <c r="D52" s="89"/>
      <c r="E52" s="89"/>
      <c r="F52" s="89"/>
      <c r="G52" s="89"/>
      <c r="H52" s="89"/>
      <c r="I52" s="90"/>
    </row>
    <row r="53" spans="3:9" ht="16.5" customHeight="1" thickBot="1" thickTop="1">
      <c r="C53" s="88" t="s">
        <v>14</v>
      </c>
      <c r="D53" s="89"/>
      <c r="E53" s="89"/>
      <c r="F53" s="89"/>
      <c r="G53" s="89"/>
      <c r="H53" s="89"/>
      <c r="I53" s="90"/>
    </row>
    <row r="54" spans="3:9" ht="16.5" customHeight="1" thickBot="1" thickTop="1">
      <c r="C54" s="88" t="s">
        <v>15</v>
      </c>
      <c r="D54" s="89"/>
      <c r="E54" s="89"/>
      <c r="F54" s="89"/>
      <c r="G54" s="89"/>
      <c r="H54" s="89"/>
      <c r="I54" s="90"/>
    </row>
    <row r="55" spans="3:9" ht="16.5" customHeight="1" thickBot="1" thickTop="1">
      <c r="C55" s="88" t="s">
        <v>16</v>
      </c>
      <c r="D55" s="89"/>
      <c r="E55" s="89"/>
      <c r="F55" s="89"/>
      <c r="G55" s="89"/>
      <c r="H55" s="91"/>
      <c r="I55" s="90"/>
    </row>
    <row r="56" spans="3:9" ht="15.75" customHeight="1" thickTop="1">
      <c r="C56" s="92"/>
      <c r="D56" s="93"/>
      <c r="E56" s="93"/>
      <c r="F56" s="93"/>
      <c r="G56" s="94"/>
      <c r="H56" s="93"/>
      <c r="I56" s="74"/>
    </row>
  </sheetData>
  <sheetProtection selectLockedCells="1" selectUnlockedCells="1"/>
  <mergeCells count="5">
    <mergeCell ref="L3:T3"/>
    <mergeCell ref="L9:T9"/>
    <mergeCell ref="L22:T22"/>
    <mergeCell ref="C45:I45"/>
    <mergeCell ref="C17:I17"/>
  </mergeCells>
  <printOptions/>
  <pageMargins left="0.9902777777777778" right="0.3298611111111111" top="0.5201388888888889" bottom="0.4701388888888889" header="0.5118055555555555" footer="0.5118055555555555"/>
  <pageSetup horizontalDpi="300" verticalDpi="300" orientation="landscape" paperSize="9" scale="85"/>
  <rowBreaks count="1" manualBreakCount="1">
    <brk id="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B3:I1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4.421875" style="129" customWidth="1"/>
    <col min="2" max="2" width="16.421875" style="129" customWidth="1"/>
    <col min="3" max="3" width="17.7109375" style="129" customWidth="1"/>
    <col min="4" max="9" width="16.7109375" style="129" customWidth="1"/>
    <col min="10" max="16384" width="9.140625" style="129" customWidth="1"/>
  </cols>
  <sheetData>
    <row r="3" spans="2:9" ht="33" customHeight="1" thickBot="1">
      <c r="B3" s="273" t="s">
        <v>185</v>
      </c>
      <c r="C3" s="273"/>
      <c r="D3" s="273"/>
      <c r="E3" s="273"/>
      <c r="F3" s="273"/>
      <c r="G3" s="273"/>
      <c r="H3" s="273"/>
      <c r="I3" s="273"/>
    </row>
    <row r="4" spans="2:9" ht="17.25" customHeight="1" thickBot="1" thickTop="1">
      <c r="B4" s="294" t="s">
        <v>117</v>
      </c>
      <c r="C4" s="302" t="s">
        <v>118</v>
      </c>
      <c r="D4" s="298" t="s">
        <v>119</v>
      </c>
      <c r="E4" s="298"/>
      <c r="F4" s="298"/>
      <c r="G4" s="298" t="s">
        <v>120</v>
      </c>
      <c r="H4" s="298"/>
      <c r="I4" s="298"/>
    </row>
    <row r="5" spans="2:9" ht="19.5" customHeight="1" thickBot="1" thickTop="1">
      <c r="B5" s="294"/>
      <c r="C5" s="302"/>
      <c r="D5" s="298" t="s">
        <v>121</v>
      </c>
      <c r="E5" s="298"/>
      <c r="F5" s="298"/>
      <c r="G5" s="298" t="s">
        <v>121</v>
      </c>
      <c r="H5" s="298"/>
      <c r="I5" s="298"/>
    </row>
    <row r="6" spans="2:9" ht="30" customHeight="1" thickBot="1" thickTop="1">
      <c r="B6" s="294"/>
      <c r="C6" s="302"/>
      <c r="D6" s="41" t="s">
        <v>33</v>
      </c>
      <c r="E6" s="41" t="s">
        <v>122</v>
      </c>
      <c r="F6" s="41" t="s">
        <v>123</v>
      </c>
      <c r="G6" s="41" t="s">
        <v>33</v>
      </c>
      <c r="H6" s="41" t="s">
        <v>122</v>
      </c>
      <c r="I6" s="41" t="s">
        <v>123</v>
      </c>
    </row>
    <row r="7" spans="2:9" ht="24.75" customHeight="1" thickBot="1" thickTop="1">
      <c r="B7" s="117">
        <v>2010</v>
      </c>
      <c r="C7" s="6">
        <v>14147467</v>
      </c>
      <c r="D7" s="6">
        <v>5506316</v>
      </c>
      <c r="E7" s="6">
        <v>2480547</v>
      </c>
      <c r="F7" s="6">
        <v>3025769</v>
      </c>
      <c r="G7" s="6">
        <v>8641160</v>
      </c>
      <c r="H7" s="6">
        <v>4999741</v>
      </c>
      <c r="I7" s="6">
        <v>3641419</v>
      </c>
    </row>
    <row r="8" spans="2:9" ht="24.75" customHeight="1" thickBot="1" thickTop="1">
      <c r="B8" s="117">
        <v>2011</v>
      </c>
      <c r="C8" s="6">
        <v>15789624</v>
      </c>
      <c r="D8" s="6">
        <v>6027667</v>
      </c>
      <c r="E8" s="6">
        <v>2690183</v>
      </c>
      <c r="F8" s="6">
        <v>3337484</v>
      </c>
      <c r="G8" s="6">
        <v>9761957</v>
      </c>
      <c r="H8" s="6">
        <v>5563795</v>
      </c>
      <c r="I8" s="6">
        <v>4198162</v>
      </c>
    </row>
    <row r="9" spans="2:9" ht="24.75" customHeight="1" thickBot="1" thickTop="1">
      <c r="B9" s="117">
        <v>2012</v>
      </c>
      <c r="C9" s="6">
        <v>15674640</v>
      </c>
      <c r="D9" s="6">
        <v>6128503</v>
      </c>
      <c r="E9" s="6">
        <v>2710666</v>
      </c>
      <c r="F9" s="6">
        <v>3417837</v>
      </c>
      <c r="G9" s="6">
        <v>9546137</v>
      </c>
      <c r="H9" s="6">
        <v>5508287</v>
      </c>
      <c r="I9" s="6">
        <v>4037850</v>
      </c>
    </row>
    <row r="10" spans="2:9" ht="24.75" customHeight="1" thickBot="1" thickTop="1">
      <c r="B10" s="117">
        <v>2013</v>
      </c>
      <c r="C10" s="6">
        <v>16767055</v>
      </c>
      <c r="D10" s="6">
        <v>6492410</v>
      </c>
      <c r="E10" s="6">
        <v>2920403</v>
      </c>
      <c r="F10" s="6">
        <v>3572007</v>
      </c>
      <c r="G10" s="6">
        <v>10274645</v>
      </c>
      <c r="H10" s="6">
        <v>6031826</v>
      </c>
      <c r="I10" s="6">
        <v>4242819</v>
      </c>
    </row>
    <row r="11" spans="2:9" ht="24.75" customHeight="1" thickBot="1" thickTop="1">
      <c r="B11" s="117">
        <v>2014</v>
      </c>
      <c r="C11" s="6">
        <v>18243761</v>
      </c>
      <c r="D11" s="6">
        <v>6991526</v>
      </c>
      <c r="E11" s="6">
        <v>3133412</v>
      </c>
      <c r="F11" s="6">
        <v>3858114</v>
      </c>
      <c r="G11" s="6">
        <v>11252235</v>
      </c>
      <c r="H11" s="6">
        <v>6669495</v>
      </c>
      <c r="I11" s="6">
        <v>4582740</v>
      </c>
    </row>
    <row r="12" spans="2:9" ht="20.25" customHeight="1" thickBot="1" thickTop="1">
      <c r="B12" s="117">
        <v>2015</v>
      </c>
      <c r="C12" s="6">
        <v>17765757</v>
      </c>
      <c r="D12" s="6">
        <v>7111987</v>
      </c>
      <c r="E12" s="6">
        <v>3095826</v>
      </c>
      <c r="F12" s="6">
        <v>4016161</v>
      </c>
      <c r="G12" s="6">
        <v>10653770</v>
      </c>
      <c r="H12" s="6">
        <v>6457152</v>
      </c>
      <c r="I12" s="6">
        <v>4196618</v>
      </c>
    </row>
    <row r="13" spans="2:9" ht="21" customHeight="1" thickBot="1" thickTop="1">
      <c r="B13" s="117">
        <v>2016</v>
      </c>
      <c r="C13" s="6">
        <v>18490217</v>
      </c>
      <c r="D13" s="6">
        <v>7365490</v>
      </c>
      <c r="E13" s="6">
        <v>2984411</v>
      </c>
      <c r="F13" s="6">
        <v>4381079</v>
      </c>
      <c r="G13" s="6">
        <v>11124727</v>
      </c>
      <c r="H13" s="6">
        <v>6832498</v>
      </c>
      <c r="I13" s="6">
        <v>4292229</v>
      </c>
    </row>
    <row r="14" spans="2:9" ht="21.75" customHeight="1" thickBot="1" thickTop="1">
      <c r="B14" s="117">
        <v>2017</v>
      </c>
      <c r="C14" s="6">
        <v>18649763</v>
      </c>
      <c r="D14" s="6">
        <v>7459317</v>
      </c>
      <c r="E14" s="6">
        <v>2978732</v>
      </c>
      <c r="F14" s="6">
        <v>4480585</v>
      </c>
      <c r="G14" s="6">
        <v>11190446</v>
      </c>
      <c r="H14" s="6">
        <v>7025013</v>
      </c>
      <c r="I14" s="6">
        <v>4165433</v>
      </c>
    </row>
    <row r="15" ht="13.5" thickTop="1"/>
  </sheetData>
  <sheetProtection selectLockedCells="1" selectUnlockedCells="1"/>
  <mergeCells count="7">
    <mergeCell ref="B3:I3"/>
    <mergeCell ref="B4:B6"/>
    <mergeCell ref="C4:C6"/>
    <mergeCell ref="D4:F4"/>
    <mergeCell ref="G4:I4"/>
    <mergeCell ref="D5:F5"/>
    <mergeCell ref="G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2:M28"/>
  <sheetViews>
    <sheetView workbookViewId="0" topLeftCell="A28">
      <selection activeCell="L2" sqref="L2"/>
    </sheetView>
  </sheetViews>
  <sheetFormatPr defaultColWidth="11.57421875" defaultRowHeight="12.75"/>
  <cols>
    <col min="1" max="2" width="7.28125" style="0" customWidth="1"/>
    <col min="3" max="3" width="20.421875" style="0" customWidth="1"/>
    <col min="4" max="7" width="11.57421875" style="0" customWidth="1"/>
    <col min="8" max="8" width="11.8515625" style="0" customWidth="1"/>
  </cols>
  <sheetData>
    <row r="1" ht="12.75" customHeight="1"/>
    <row r="2" spans="2:11" ht="30.75" customHeight="1">
      <c r="B2" s="276" t="s">
        <v>111</v>
      </c>
      <c r="C2" s="276"/>
      <c r="D2" s="276"/>
      <c r="E2" s="276"/>
      <c r="F2" s="276"/>
      <c r="G2" s="276"/>
      <c r="H2" s="276"/>
      <c r="I2" s="276"/>
      <c r="J2" s="276"/>
      <c r="K2" s="276"/>
    </row>
    <row r="3" spans="2:11" ht="30.75" customHeight="1" thickBot="1">
      <c r="B3" s="275"/>
      <c r="C3" s="275"/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</row>
    <row r="4" spans="2:11" ht="33.75" customHeight="1" thickBot="1" thickTop="1">
      <c r="B4" s="294" t="s">
        <v>112</v>
      </c>
      <c r="C4" s="294"/>
      <c r="D4" s="95">
        <v>150</v>
      </c>
      <c r="E4" s="95">
        <v>140</v>
      </c>
      <c r="F4" s="95">
        <v>174</v>
      </c>
      <c r="G4" s="95">
        <v>154</v>
      </c>
      <c r="H4" s="95">
        <v>150</v>
      </c>
      <c r="I4" s="95">
        <v>116</v>
      </c>
      <c r="J4" s="95">
        <v>136</v>
      </c>
      <c r="K4" s="95">
        <v>103</v>
      </c>
    </row>
    <row r="5" spans="2:11" ht="33.75" customHeight="1" thickTop="1">
      <c r="B5" s="303" t="s">
        <v>113</v>
      </c>
      <c r="C5" s="303"/>
      <c r="D5" s="303"/>
      <c r="E5" s="303"/>
      <c r="F5" s="303"/>
      <c r="G5" s="303"/>
      <c r="H5" s="303"/>
      <c r="I5" s="303"/>
      <c r="J5" s="303"/>
      <c r="K5" s="303"/>
    </row>
    <row r="6" spans="2:11" ht="33.75" customHeight="1" thickBot="1">
      <c r="B6" s="275"/>
      <c r="C6" s="275"/>
      <c r="D6" s="1">
        <v>2010</v>
      </c>
      <c r="E6" s="1">
        <v>2011</v>
      </c>
      <c r="F6" s="1">
        <v>2012</v>
      </c>
      <c r="G6" s="1">
        <v>2013</v>
      </c>
      <c r="H6" s="1">
        <v>2014</v>
      </c>
      <c r="I6" s="1">
        <v>2015</v>
      </c>
      <c r="J6" s="1">
        <v>2016</v>
      </c>
      <c r="K6" s="1">
        <v>2017</v>
      </c>
    </row>
    <row r="7" spans="2:11" ht="33.75" customHeight="1" thickBot="1" thickTop="1">
      <c r="B7" s="273" t="s">
        <v>9</v>
      </c>
      <c r="C7" s="273"/>
      <c r="D7" s="95">
        <v>51</v>
      </c>
      <c r="E7" s="95">
        <v>21</v>
      </c>
      <c r="F7" s="95">
        <v>27</v>
      </c>
      <c r="G7" s="95">
        <v>22</v>
      </c>
      <c r="H7" s="95">
        <v>25</v>
      </c>
      <c r="I7" s="95">
        <v>20</v>
      </c>
      <c r="J7" s="95">
        <v>34</v>
      </c>
      <c r="K7" s="95">
        <v>23</v>
      </c>
    </row>
    <row r="8" spans="2:11" ht="33.75" customHeight="1" thickBot="1" thickTop="1">
      <c r="B8" s="273" t="s">
        <v>10</v>
      </c>
      <c r="C8" s="273"/>
      <c r="D8" s="95">
        <v>12</v>
      </c>
      <c r="E8" s="95">
        <v>17</v>
      </c>
      <c r="F8" s="95">
        <v>38</v>
      </c>
      <c r="G8" s="95">
        <v>25</v>
      </c>
      <c r="H8" s="95">
        <v>24</v>
      </c>
      <c r="I8" s="95">
        <v>9</v>
      </c>
      <c r="J8" s="95">
        <v>16</v>
      </c>
      <c r="K8" s="95">
        <v>14</v>
      </c>
    </row>
    <row r="9" spans="2:11" ht="33.75" customHeight="1" thickBot="1" thickTop="1">
      <c r="B9" s="273" t="s">
        <v>11</v>
      </c>
      <c r="C9" s="273"/>
      <c r="D9" s="95">
        <v>7</v>
      </c>
      <c r="E9" s="95">
        <v>7</v>
      </c>
      <c r="F9" s="95">
        <v>11</v>
      </c>
      <c r="G9" s="95">
        <v>10</v>
      </c>
      <c r="H9" s="95">
        <v>15</v>
      </c>
      <c r="I9" s="95">
        <v>12</v>
      </c>
      <c r="J9" s="95">
        <v>13</v>
      </c>
      <c r="K9" s="95">
        <v>6</v>
      </c>
    </row>
    <row r="10" spans="2:13" ht="33.75" customHeight="1" thickBot="1" thickTop="1">
      <c r="B10" s="273" t="s">
        <v>12</v>
      </c>
      <c r="C10" s="273"/>
      <c r="D10" s="95">
        <v>18</v>
      </c>
      <c r="E10" s="95">
        <v>15</v>
      </c>
      <c r="F10" s="95">
        <v>24</v>
      </c>
      <c r="G10" s="95">
        <v>20</v>
      </c>
      <c r="H10" s="95">
        <v>13</v>
      </c>
      <c r="I10" s="95">
        <v>17</v>
      </c>
      <c r="J10" s="95">
        <v>16</v>
      </c>
      <c r="K10" s="95">
        <v>13</v>
      </c>
      <c r="M10" t="s">
        <v>18</v>
      </c>
    </row>
    <row r="11" spans="2:11" ht="33.75" customHeight="1" thickBot="1" thickTop="1">
      <c r="B11" s="273" t="s">
        <v>13</v>
      </c>
      <c r="C11" s="273"/>
      <c r="D11" s="95">
        <v>10</v>
      </c>
      <c r="E11" s="95">
        <v>9</v>
      </c>
      <c r="F11" s="95">
        <v>16</v>
      </c>
      <c r="G11" s="95">
        <v>5</v>
      </c>
      <c r="H11" s="95">
        <v>14</v>
      </c>
      <c r="I11" s="95">
        <v>12</v>
      </c>
      <c r="J11" s="95">
        <v>8</v>
      </c>
      <c r="K11" s="95">
        <v>5</v>
      </c>
    </row>
    <row r="12" spans="2:11" ht="33.75" customHeight="1" thickBot="1" thickTop="1">
      <c r="B12" s="273" t="s">
        <v>14</v>
      </c>
      <c r="C12" s="273"/>
      <c r="D12" s="95">
        <v>11</v>
      </c>
      <c r="E12" s="95">
        <v>22</v>
      </c>
      <c r="F12" s="95">
        <v>15</v>
      </c>
      <c r="G12" s="95">
        <v>19</v>
      </c>
      <c r="H12" s="95">
        <v>9</v>
      </c>
      <c r="I12" s="95">
        <v>12</v>
      </c>
      <c r="J12" s="95">
        <v>19</v>
      </c>
      <c r="K12" s="95">
        <v>12</v>
      </c>
    </row>
    <row r="13" spans="2:11" ht="33.75" customHeight="1" thickBot="1" thickTop="1">
      <c r="B13" s="273" t="s">
        <v>15</v>
      </c>
      <c r="C13" s="273"/>
      <c r="D13" s="95">
        <v>16</v>
      </c>
      <c r="E13" s="95">
        <v>14</v>
      </c>
      <c r="F13" s="95">
        <v>9</v>
      </c>
      <c r="G13" s="95">
        <v>20</v>
      </c>
      <c r="H13" s="95">
        <v>16</v>
      </c>
      <c r="I13" s="95">
        <v>7</v>
      </c>
      <c r="J13" s="95">
        <v>11</v>
      </c>
      <c r="K13" s="95">
        <v>9</v>
      </c>
    </row>
    <row r="14" spans="2:11" ht="33.75" customHeight="1" thickBot="1" thickTop="1">
      <c r="B14" s="273" t="s">
        <v>16</v>
      </c>
      <c r="C14" s="273"/>
      <c r="D14" s="95">
        <v>25</v>
      </c>
      <c r="E14" s="95">
        <v>35</v>
      </c>
      <c r="F14" s="95">
        <v>34</v>
      </c>
      <c r="G14" s="95">
        <v>33</v>
      </c>
      <c r="H14" s="95">
        <v>34</v>
      </c>
      <c r="I14" s="95">
        <v>27</v>
      </c>
      <c r="J14" s="95">
        <v>19</v>
      </c>
      <c r="K14" s="95">
        <v>21</v>
      </c>
    </row>
    <row r="15" ht="13.5" thickTop="1"/>
    <row r="16" spans="2:11" ht="30.75" customHeight="1">
      <c r="B16" s="276" t="s">
        <v>114</v>
      </c>
      <c r="C16" s="276"/>
      <c r="D16" s="276"/>
      <c r="E16" s="276"/>
      <c r="F16" s="276"/>
      <c r="G16" s="276"/>
      <c r="H16" s="276"/>
      <c r="I16" s="276"/>
      <c r="J16" s="276"/>
      <c r="K16" s="276"/>
    </row>
    <row r="17" spans="2:11" ht="30.75" customHeight="1" thickBot="1">
      <c r="B17" s="275"/>
      <c r="C17" s="275"/>
      <c r="D17" s="1">
        <v>2010</v>
      </c>
      <c r="E17" s="1">
        <v>2011</v>
      </c>
      <c r="F17" s="1">
        <v>2012</v>
      </c>
      <c r="G17" s="1">
        <v>2013</v>
      </c>
      <c r="H17" s="1">
        <v>2014</v>
      </c>
      <c r="I17" s="1">
        <v>2015</v>
      </c>
      <c r="J17" s="1">
        <v>2016</v>
      </c>
      <c r="K17" s="1">
        <v>2017</v>
      </c>
    </row>
    <row r="18" spans="2:11" ht="40.5" customHeight="1" thickBot="1" thickTop="1">
      <c r="B18" s="294" t="s">
        <v>115</v>
      </c>
      <c r="C18" s="294"/>
      <c r="D18" s="95">
        <v>151</v>
      </c>
      <c r="E18" s="95">
        <v>158</v>
      </c>
      <c r="F18" s="95">
        <v>244</v>
      </c>
      <c r="G18" s="95">
        <v>193</v>
      </c>
      <c r="H18" s="95">
        <v>195</v>
      </c>
      <c r="I18" s="95">
        <v>192</v>
      </c>
      <c r="J18" s="95">
        <v>177</v>
      </c>
      <c r="K18" s="95">
        <v>133</v>
      </c>
    </row>
    <row r="19" spans="2:13" ht="30.75" customHeight="1" thickTop="1">
      <c r="B19" s="303" t="s">
        <v>116</v>
      </c>
      <c r="C19" s="303"/>
      <c r="D19" s="303"/>
      <c r="E19" s="303"/>
      <c r="F19" s="303"/>
      <c r="G19" s="303"/>
      <c r="H19" s="303"/>
      <c r="I19" s="303"/>
      <c r="J19" s="303"/>
      <c r="K19" s="303"/>
      <c r="M19" t="s">
        <v>18</v>
      </c>
    </row>
    <row r="20" spans="2:11" ht="30.75" customHeight="1" thickBot="1">
      <c r="B20" s="275"/>
      <c r="C20" s="275"/>
      <c r="D20" s="1">
        <v>2010</v>
      </c>
      <c r="E20" s="1">
        <v>2011</v>
      </c>
      <c r="F20" s="1">
        <v>2012</v>
      </c>
      <c r="G20" s="1">
        <v>2013</v>
      </c>
      <c r="H20" s="1">
        <v>2014</v>
      </c>
      <c r="I20" s="1">
        <v>2015</v>
      </c>
      <c r="J20" s="1">
        <v>2016</v>
      </c>
      <c r="K20" s="1">
        <v>2017</v>
      </c>
    </row>
    <row r="21" spans="2:11" ht="30.75" customHeight="1" thickBot="1" thickTop="1">
      <c r="B21" s="273" t="s">
        <v>9</v>
      </c>
      <c r="C21" s="273"/>
      <c r="D21" s="95">
        <v>14</v>
      </c>
      <c r="E21" s="95">
        <v>10</v>
      </c>
      <c r="F21" s="95">
        <v>8</v>
      </c>
      <c r="G21" s="95">
        <v>20</v>
      </c>
      <c r="H21" s="95">
        <v>20</v>
      </c>
      <c r="I21" s="95">
        <v>11</v>
      </c>
      <c r="J21" s="95">
        <v>4</v>
      </c>
      <c r="K21" s="95">
        <v>5</v>
      </c>
    </row>
    <row r="22" spans="2:11" ht="30.75" customHeight="1" thickBot="1" thickTop="1">
      <c r="B22" s="273" t="s">
        <v>10</v>
      </c>
      <c r="C22" s="273"/>
      <c r="D22" s="95">
        <v>11</v>
      </c>
      <c r="E22" s="95">
        <v>12</v>
      </c>
      <c r="F22" s="95">
        <v>13</v>
      </c>
      <c r="G22" s="95">
        <v>8</v>
      </c>
      <c r="H22" s="95">
        <v>8</v>
      </c>
      <c r="I22" s="95">
        <v>14</v>
      </c>
      <c r="J22" s="95">
        <v>9</v>
      </c>
      <c r="K22" s="95">
        <v>13</v>
      </c>
    </row>
    <row r="23" spans="2:11" ht="30.75" customHeight="1" thickBot="1" thickTop="1">
      <c r="B23" s="273" t="s">
        <v>11</v>
      </c>
      <c r="C23" s="273"/>
      <c r="D23" s="95">
        <v>7</v>
      </c>
      <c r="E23" s="95">
        <v>23</v>
      </c>
      <c r="F23" s="95">
        <v>50</v>
      </c>
      <c r="G23" s="95">
        <v>31</v>
      </c>
      <c r="H23" s="95">
        <v>29</v>
      </c>
      <c r="I23" s="95">
        <v>29</v>
      </c>
      <c r="J23" s="95">
        <v>31</v>
      </c>
      <c r="K23" s="95">
        <v>16</v>
      </c>
    </row>
    <row r="24" spans="2:11" ht="30.75" customHeight="1" thickBot="1" thickTop="1">
      <c r="B24" s="273" t="s">
        <v>12</v>
      </c>
      <c r="C24" s="273"/>
      <c r="D24" s="95">
        <v>9</v>
      </c>
      <c r="E24" s="95">
        <v>13</v>
      </c>
      <c r="F24" s="95">
        <v>19</v>
      </c>
      <c r="G24" s="95">
        <v>21</v>
      </c>
      <c r="H24" s="95">
        <v>17</v>
      </c>
      <c r="I24" s="95">
        <v>29</v>
      </c>
      <c r="J24" s="95">
        <v>25</v>
      </c>
      <c r="K24" s="95">
        <v>13</v>
      </c>
    </row>
    <row r="25" spans="2:11" ht="30.75" customHeight="1" thickBot="1" thickTop="1">
      <c r="B25" s="273" t="s">
        <v>13</v>
      </c>
      <c r="C25" s="273"/>
      <c r="D25" s="95">
        <v>25</v>
      </c>
      <c r="E25" s="95">
        <v>23</v>
      </c>
      <c r="F25" s="95">
        <v>36</v>
      </c>
      <c r="G25" s="95">
        <v>10</v>
      </c>
      <c r="H25" s="95">
        <v>4</v>
      </c>
      <c r="I25" s="95">
        <v>5</v>
      </c>
      <c r="J25" s="95">
        <v>12</v>
      </c>
      <c r="K25" s="95">
        <v>6</v>
      </c>
    </row>
    <row r="26" spans="2:11" ht="30.75" customHeight="1" thickBot="1" thickTop="1">
      <c r="B26" s="273" t="s">
        <v>14</v>
      </c>
      <c r="C26" s="273"/>
      <c r="D26" s="95">
        <v>14</v>
      </c>
      <c r="E26" s="95">
        <v>22</v>
      </c>
      <c r="F26" s="95">
        <v>31</v>
      </c>
      <c r="G26" s="95">
        <v>18</v>
      </c>
      <c r="H26" s="95">
        <v>14</v>
      </c>
      <c r="I26" s="95">
        <v>12</v>
      </c>
      <c r="J26" s="95">
        <v>11</v>
      </c>
      <c r="K26" s="95">
        <v>5</v>
      </c>
    </row>
    <row r="27" spans="2:11" ht="30.75" customHeight="1" thickBot="1" thickTop="1">
      <c r="B27" s="273" t="s">
        <v>15</v>
      </c>
      <c r="C27" s="273"/>
      <c r="D27" s="95">
        <v>36</v>
      </c>
      <c r="E27" s="95">
        <v>27</v>
      </c>
      <c r="F27" s="95">
        <v>26</v>
      </c>
      <c r="G27" s="95">
        <v>22</v>
      </c>
      <c r="H27" s="95">
        <v>43</v>
      </c>
      <c r="I27" s="95">
        <v>30</v>
      </c>
      <c r="J27" s="95">
        <v>36</v>
      </c>
      <c r="K27" s="95">
        <v>29</v>
      </c>
    </row>
    <row r="28" spans="2:11" ht="30.75" customHeight="1" thickBot="1" thickTop="1">
      <c r="B28" s="273" t="s">
        <v>16</v>
      </c>
      <c r="C28" s="273"/>
      <c r="D28" s="95">
        <v>35</v>
      </c>
      <c r="E28" s="95">
        <v>28</v>
      </c>
      <c r="F28" s="95">
        <v>61</v>
      </c>
      <c r="G28" s="95">
        <v>63</v>
      </c>
      <c r="H28" s="95">
        <v>60</v>
      </c>
      <c r="I28" s="95">
        <v>62</v>
      </c>
      <c r="J28" s="95">
        <v>49</v>
      </c>
      <c r="K28" s="95">
        <v>46</v>
      </c>
    </row>
    <row r="29" ht="13.5" thickTop="1"/>
  </sheetData>
  <sheetProtection selectLockedCells="1" selectUnlockedCells="1"/>
  <mergeCells count="26">
    <mergeCell ref="B3:C3"/>
    <mergeCell ref="B4:C4"/>
    <mergeCell ref="B2:K2"/>
    <mergeCell ref="B5:K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6:K16"/>
    <mergeCell ref="B18:C18"/>
    <mergeCell ref="B20:C20"/>
    <mergeCell ref="B21:C21"/>
    <mergeCell ref="B27:C27"/>
    <mergeCell ref="B28:C28"/>
    <mergeCell ref="B22:C22"/>
    <mergeCell ref="B19:K19"/>
    <mergeCell ref="B23:C23"/>
    <mergeCell ref="B24:C24"/>
    <mergeCell ref="B25:C25"/>
    <mergeCell ref="B26:C26"/>
  </mergeCells>
  <printOptions/>
  <pageMargins left="1.2638888888888888" right="0.9229166666666667" top="0.5527777777777778" bottom="0.6041666666666667" header="0.2875" footer="0.3388888888888889"/>
  <pageSetup horizontalDpi="300" verticalDpi="300" orientation="landscape" paperSize="9" scale="84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2:AA15"/>
  <sheetViews>
    <sheetView zoomScalePageLayoutView="0" workbookViewId="0" topLeftCell="K1">
      <selection activeCell="T6" sqref="T6"/>
    </sheetView>
  </sheetViews>
  <sheetFormatPr defaultColWidth="9.140625" defaultRowHeight="12.75"/>
  <cols>
    <col min="1" max="1" width="25.28125" style="129" customWidth="1"/>
    <col min="2" max="3" width="9.140625" style="129" customWidth="1"/>
    <col min="4" max="4" width="15.00390625" style="129" customWidth="1"/>
    <col min="5" max="6" width="9.140625" style="129" customWidth="1"/>
    <col min="7" max="7" width="14.57421875" style="129" customWidth="1"/>
    <col min="8" max="9" width="9.140625" style="129" customWidth="1"/>
    <col min="10" max="10" width="14.140625" style="129" customWidth="1"/>
    <col min="11" max="12" width="9.140625" style="129" customWidth="1"/>
    <col min="13" max="13" width="15.28125" style="129" customWidth="1"/>
    <col min="14" max="14" width="10.28125" style="129" customWidth="1"/>
    <col min="15" max="15" width="9.140625" style="129" customWidth="1"/>
    <col min="16" max="16" width="14.28125" style="129" customWidth="1"/>
    <col min="17" max="18" width="9.140625" style="129" customWidth="1"/>
    <col min="19" max="19" width="14.140625" style="129" customWidth="1"/>
    <col min="20" max="21" width="9.140625" style="129" customWidth="1"/>
    <col min="22" max="22" width="13.8515625" style="129" customWidth="1"/>
    <col min="23" max="26" width="9.140625" style="129" customWidth="1"/>
    <col min="27" max="27" width="12.140625" style="129" customWidth="1"/>
    <col min="28" max="253" width="9.140625" style="129" customWidth="1"/>
  </cols>
  <sheetData>
    <row r="2" ht="12.75">
      <c r="N2" s="141" t="s">
        <v>18</v>
      </c>
    </row>
    <row r="3" spans="1:19" ht="24.75" customHeight="1">
      <c r="A3" s="304" t="s">
        <v>186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22" ht="15.75" thickBo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ht="38.25" customHeight="1" thickBot="1" thickTop="1">
      <c r="A5" s="41" t="s">
        <v>124</v>
      </c>
      <c r="B5" s="41">
        <v>2010</v>
      </c>
      <c r="C5" s="41">
        <v>2011</v>
      </c>
      <c r="D5" s="41" t="s">
        <v>125</v>
      </c>
      <c r="E5" s="41">
        <v>2011</v>
      </c>
      <c r="F5" s="41">
        <v>2012</v>
      </c>
      <c r="G5" s="41" t="s">
        <v>125</v>
      </c>
      <c r="H5" s="41">
        <v>2012</v>
      </c>
      <c r="I5" s="41">
        <v>2013</v>
      </c>
      <c r="J5" s="41" t="s">
        <v>125</v>
      </c>
      <c r="K5" s="41">
        <v>2013</v>
      </c>
      <c r="L5" s="41">
        <v>2014</v>
      </c>
      <c r="M5" s="41" t="s">
        <v>125</v>
      </c>
      <c r="N5" s="41">
        <v>2014</v>
      </c>
      <c r="O5" s="41">
        <v>2015</v>
      </c>
      <c r="P5" s="41" t="s">
        <v>125</v>
      </c>
      <c r="Q5" s="41">
        <v>2015</v>
      </c>
      <c r="R5" s="41">
        <v>2016</v>
      </c>
      <c r="S5" s="41" t="s">
        <v>125</v>
      </c>
      <c r="T5" s="41">
        <v>2016</v>
      </c>
      <c r="U5" s="41">
        <v>2017</v>
      </c>
      <c r="V5" s="41" t="s">
        <v>125</v>
      </c>
    </row>
    <row r="6" spans="1:22" ht="29.25" customHeight="1" thickBot="1" thickTop="1">
      <c r="A6" s="131" t="s">
        <v>126</v>
      </c>
      <c r="B6" s="6">
        <v>1103</v>
      </c>
      <c r="C6" s="6">
        <v>469</v>
      </c>
      <c r="D6" s="132">
        <v>-0.575</v>
      </c>
      <c r="E6" s="6">
        <v>469</v>
      </c>
      <c r="F6" s="6">
        <v>682</v>
      </c>
      <c r="G6" s="132">
        <v>0.454</v>
      </c>
      <c r="H6" s="6">
        <v>682</v>
      </c>
      <c r="I6" s="6">
        <v>1132</v>
      </c>
      <c r="J6" s="133">
        <v>0.66</v>
      </c>
      <c r="K6" s="6">
        <v>1132</v>
      </c>
      <c r="L6" s="6">
        <v>1750</v>
      </c>
      <c r="M6" s="134">
        <v>0.546</v>
      </c>
      <c r="N6" s="6">
        <v>1750</v>
      </c>
      <c r="O6" s="233" t="s">
        <v>202</v>
      </c>
      <c r="P6" s="41" t="s">
        <v>127</v>
      </c>
      <c r="Q6" s="233" t="s">
        <v>202</v>
      </c>
      <c r="R6" s="270" t="s">
        <v>199</v>
      </c>
      <c r="S6" s="137">
        <v>-0.68</v>
      </c>
      <c r="T6" s="270" t="s">
        <v>199</v>
      </c>
      <c r="U6" s="6">
        <v>4129</v>
      </c>
      <c r="V6" s="41" t="s">
        <v>192</v>
      </c>
    </row>
    <row r="7" spans="1:27" ht="28.5" customHeight="1" thickBot="1" thickTop="1">
      <c r="A7" s="131" t="s">
        <v>128</v>
      </c>
      <c r="B7" s="136">
        <v>892</v>
      </c>
      <c r="C7" s="136">
        <v>216</v>
      </c>
      <c r="D7" s="134">
        <v>-0.757</v>
      </c>
      <c r="E7" s="136">
        <v>216</v>
      </c>
      <c r="F7" s="136">
        <v>328</v>
      </c>
      <c r="G7" s="134">
        <v>0.518</v>
      </c>
      <c r="H7" s="136">
        <v>328</v>
      </c>
      <c r="I7" s="136">
        <v>400</v>
      </c>
      <c r="J7" s="134">
        <v>0.21899999999999997</v>
      </c>
      <c r="K7" s="136">
        <v>400</v>
      </c>
      <c r="L7" s="136">
        <v>624</v>
      </c>
      <c r="M7" s="137">
        <v>0.56</v>
      </c>
      <c r="N7" s="136">
        <v>624</v>
      </c>
      <c r="O7" s="136">
        <v>347</v>
      </c>
      <c r="P7" s="138">
        <v>-0.444</v>
      </c>
      <c r="Q7" s="136">
        <v>347</v>
      </c>
      <c r="R7" s="136">
        <v>374</v>
      </c>
      <c r="S7" s="135">
        <v>0.078</v>
      </c>
      <c r="T7" s="136">
        <v>374</v>
      </c>
      <c r="U7" s="136">
        <v>252</v>
      </c>
      <c r="V7" s="135">
        <v>-0.326</v>
      </c>
      <c r="AA7" s="269"/>
    </row>
    <row r="8" spans="1:23" ht="38.25" customHeight="1" thickBot="1" thickTop="1">
      <c r="A8" s="131" t="s">
        <v>129</v>
      </c>
      <c r="B8" s="136">
        <v>16</v>
      </c>
      <c r="C8" s="136">
        <v>57</v>
      </c>
      <c r="D8" s="41" t="s">
        <v>196</v>
      </c>
      <c r="E8" s="136">
        <v>57</v>
      </c>
      <c r="F8" s="136">
        <v>65</v>
      </c>
      <c r="G8" s="137">
        <v>0.14</v>
      </c>
      <c r="H8" s="136">
        <v>65</v>
      </c>
      <c r="I8" s="136">
        <v>134</v>
      </c>
      <c r="J8" s="41" t="s">
        <v>130</v>
      </c>
      <c r="K8" s="136">
        <v>134</v>
      </c>
      <c r="L8" s="136">
        <v>291</v>
      </c>
      <c r="M8" s="41" t="s">
        <v>130</v>
      </c>
      <c r="N8" s="136">
        <v>291</v>
      </c>
      <c r="O8" s="136">
        <v>95782</v>
      </c>
      <c r="P8" s="41" t="s">
        <v>127</v>
      </c>
      <c r="Q8" s="136">
        <v>95782</v>
      </c>
      <c r="R8" s="136">
        <v>35079</v>
      </c>
      <c r="S8" s="137">
        <v>-0.634</v>
      </c>
      <c r="T8" s="136">
        <v>35079</v>
      </c>
      <c r="U8" s="136">
        <v>963</v>
      </c>
      <c r="V8" s="41" t="s">
        <v>192</v>
      </c>
      <c r="W8" s="221"/>
    </row>
    <row r="9" spans="1:24" ht="38.25" customHeight="1" thickBot="1" thickTop="1">
      <c r="A9" s="131" t="s">
        <v>131</v>
      </c>
      <c r="B9" s="136" t="s">
        <v>37</v>
      </c>
      <c r="C9" s="136" t="s">
        <v>37</v>
      </c>
      <c r="D9" s="41" t="s">
        <v>37</v>
      </c>
      <c r="E9" s="136" t="s">
        <v>37</v>
      </c>
      <c r="F9" s="136" t="s">
        <v>37</v>
      </c>
      <c r="G9" s="41" t="s">
        <v>37</v>
      </c>
      <c r="H9" s="136" t="s">
        <v>37</v>
      </c>
      <c r="I9" s="136">
        <v>116</v>
      </c>
      <c r="J9" s="41" t="s">
        <v>37</v>
      </c>
      <c r="K9" s="136">
        <v>116</v>
      </c>
      <c r="L9" s="136">
        <v>570</v>
      </c>
      <c r="M9" s="41" t="s">
        <v>127</v>
      </c>
      <c r="N9" s="136">
        <v>570</v>
      </c>
      <c r="O9" s="136">
        <v>216393</v>
      </c>
      <c r="P9" s="41" t="s">
        <v>127</v>
      </c>
      <c r="Q9" s="136">
        <v>216393</v>
      </c>
      <c r="R9" s="136">
        <v>49633</v>
      </c>
      <c r="S9" s="41" t="s">
        <v>192</v>
      </c>
      <c r="T9" s="136">
        <v>49633</v>
      </c>
      <c r="U9" s="136">
        <v>476</v>
      </c>
      <c r="V9" s="41" t="s">
        <v>192</v>
      </c>
      <c r="X9" s="234" t="s">
        <v>18</v>
      </c>
    </row>
    <row r="10" spans="1:22" ht="32.25" customHeight="1" thickBot="1" thickTop="1">
      <c r="A10" s="261" t="s">
        <v>194</v>
      </c>
      <c r="B10" s="262" t="s">
        <v>37</v>
      </c>
      <c r="C10" s="262">
        <v>23</v>
      </c>
      <c r="D10" s="135"/>
      <c r="E10" s="262">
        <v>23</v>
      </c>
      <c r="F10" s="262">
        <v>88</v>
      </c>
      <c r="G10" s="135" t="s">
        <v>196</v>
      </c>
      <c r="H10" s="262">
        <v>88</v>
      </c>
      <c r="I10" s="262">
        <v>73</v>
      </c>
      <c r="J10" s="263">
        <v>-0.17</v>
      </c>
      <c r="K10" s="262">
        <v>73</v>
      </c>
      <c r="L10" s="262">
        <v>21</v>
      </c>
      <c r="M10" s="135">
        <v>-0.712</v>
      </c>
      <c r="N10" s="262">
        <v>21</v>
      </c>
      <c r="O10" s="262">
        <v>5751</v>
      </c>
      <c r="P10" s="250" t="s">
        <v>127</v>
      </c>
      <c r="Q10" s="262">
        <v>5751</v>
      </c>
      <c r="R10" s="264">
        <v>4143</v>
      </c>
      <c r="S10" s="265">
        <v>-0.28</v>
      </c>
      <c r="T10" s="262">
        <v>4143</v>
      </c>
      <c r="U10" s="262">
        <v>1033</v>
      </c>
      <c r="V10" s="250" t="s">
        <v>192</v>
      </c>
    </row>
    <row r="11" spans="1:20" ht="33.75" customHeight="1" thickTop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7"/>
      <c r="N11" s="258"/>
      <c r="O11" s="259"/>
      <c r="P11" s="260"/>
      <c r="Q11" s="256" t="s">
        <v>18</v>
      </c>
      <c r="R11" s="306" t="s">
        <v>200</v>
      </c>
      <c r="S11" s="307"/>
      <c r="T11" s="141" t="s">
        <v>18</v>
      </c>
    </row>
    <row r="12" spans="1:19" ht="35.25" customHeight="1" thickBot="1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8"/>
      <c r="O12" s="305"/>
      <c r="P12" s="305"/>
      <c r="Q12" s="305"/>
      <c r="R12" s="308"/>
      <c r="S12" s="309"/>
    </row>
    <row r="13" spans="14:20" ht="15">
      <c r="N13" s="139"/>
      <c r="O13" s="139"/>
      <c r="P13" s="139"/>
      <c r="Q13" s="140"/>
      <c r="S13" s="141"/>
      <c r="T13" s="141"/>
    </row>
    <row r="14" spans="14:17" ht="15">
      <c r="N14" s="139"/>
      <c r="O14" s="139"/>
      <c r="P14" s="139"/>
      <c r="Q14" s="140"/>
    </row>
    <row r="15" ht="12.75">
      <c r="B15" s="141" t="s">
        <v>18</v>
      </c>
    </row>
  </sheetData>
  <sheetProtection selectLockedCells="1" selectUnlockedCells="1"/>
  <mergeCells count="3">
    <mergeCell ref="A3:S3"/>
    <mergeCell ref="O12:Q12"/>
    <mergeCell ref="R11:S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0"/>
  </sheetPr>
  <dimension ref="A1:V5"/>
  <sheetViews>
    <sheetView workbookViewId="0" topLeftCell="A1">
      <selection activeCell="L21" sqref="L21"/>
    </sheetView>
  </sheetViews>
  <sheetFormatPr defaultColWidth="9.140625" defaultRowHeight="12.75"/>
  <cols>
    <col min="1" max="1" width="19.421875" style="129" customWidth="1"/>
    <col min="2" max="3" width="8.7109375" style="129" customWidth="1"/>
    <col min="4" max="4" width="13.8515625" style="129" customWidth="1"/>
    <col min="5" max="6" width="9.140625" style="129" customWidth="1"/>
    <col min="7" max="7" width="14.28125" style="129" customWidth="1"/>
    <col min="8" max="9" width="9.140625" style="129" customWidth="1"/>
    <col min="10" max="10" width="13.57421875" style="129" customWidth="1"/>
    <col min="11" max="12" width="9.140625" style="129" customWidth="1"/>
    <col min="13" max="13" width="13.28125" style="129" customWidth="1"/>
    <col min="14" max="14" width="9.140625" style="129" customWidth="1"/>
    <col min="15" max="15" width="11.00390625" style="129" customWidth="1"/>
    <col min="16" max="16" width="13.8515625" style="129" customWidth="1"/>
    <col min="17" max="17" width="9.140625" style="129" customWidth="1"/>
    <col min="18" max="18" width="10.00390625" style="129" customWidth="1"/>
    <col min="19" max="19" width="13.7109375" style="129" customWidth="1"/>
    <col min="20" max="21" width="9.140625" style="129" customWidth="1"/>
    <col min="22" max="22" width="13.57421875" style="129" customWidth="1"/>
    <col min="23" max="253" width="9.140625" style="129" customWidth="1"/>
  </cols>
  <sheetData>
    <row r="1" spans="1:22" ht="36.75" customHeight="1">
      <c r="A1" s="310" t="s">
        <v>187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</row>
    <row r="2" spans="1:22" ht="51" customHeight="1" thickBot="1">
      <c r="A2" s="41" t="s">
        <v>124</v>
      </c>
      <c r="B2" s="41">
        <v>2010</v>
      </c>
      <c r="C2" s="41">
        <v>2011</v>
      </c>
      <c r="D2" s="41" t="s">
        <v>125</v>
      </c>
      <c r="E2" s="41">
        <v>2011</v>
      </c>
      <c r="F2" s="41">
        <v>2012</v>
      </c>
      <c r="G2" s="41" t="s">
        <v>125</v>
      </c>
      <c r="H2" s="41">
        <v>2012</v>
      </c>
      <c r="I2" s="41">
        <v>2013</v>
      </c>
      <c r="J2" s="41" t="s">
        <v>125</v>
      </c>
      <c r="K2" s="41">
        <v>2013</v>
      </c>
      <c r="L2" s="41">
        <v>2014</v>
      </c>
      <c r="M2" s="41" t="s">
        <v>125</v>
      </c>
      <c r="N2" s="41">
        <v>2014</v>
      </c>
      <c r="O2" s="41">
        <v>2015</v>
      </c>
      <c r="P2" s="41" t="s">
        <v>125</v>
      </c>
      <c r="Q2" s="41">
        <v>2015</v>
      </c>
      <c r="R2" s="41">
        <v>2016</v>
      </c>
      <c r="S2" s="41" t="s">
        <v>125</v>
      </c>
      <c r="T2" s="41">
        <v>2016</v>
      </c>
      <c r="U2" s="41">
        <v>2017</v>
      </c>
      <c r="V2" s="41" t="s">
        <v>125</v>
      </c>
    </row>
    <row r="3" spans="1:22" ht="48" customHeight="1" thickBot="1" thickTop="1">
      <c r="A3" s="131" t="s">
        <v>132</v>
      </c>
      <c r="B3" s="5">
        <v>3513</v>
      </c>
      <c r="C3" s="5">
        <v>2548</v>
      </c>
      <c r="D3" s="132">
        <v>-0.275</v>
      </c>
      <c r="E3" s="5">
        <v>2548</v>
      </c>
      <c r="F3" s="5">
        <v>3115</v>
      </c>
      <c r="G3" s="132">
        <v>0.225</v>
      </c>
      <c r="H3" s="5">
        <v>3115</v>
      </c>
      <c r="I3" s="5">
        <v>2905</v>
      </c>
      <c r="J3" s="132">
        <v>-0.067</v>
      </c>
      <c r="K3" s="5">
        <v>2905</v>
      </c>
      <c r="L3" s="5">
        <v>5436</v>
      </c>
      <c r="M3" s="133">
        <v>0.87</v>
      </c>
      <c r="N3" s="5">
        <v>5436</v>
      </c>
      <c r="O3" s="5">
        <v>4542</v>
      </c>
      <c r="P3" s="132">
        <v>-0.164</v>
      </c>
      <c r="Q3" s="5">
        <v>4542</v>
      </c>
      <c r="R3" s="5">
        <v>3219</v>
      </c>
      <c r="S3" s="143">
        <v>-0.29</v>
      </c>
      <c r="T3" s="5">
        <v>3219</v>
      </c>
      <c r="U3" s="5">
        <v>2530</v>
      </c>
      <c r="V3" s="132">
        <v>-0.214</v>
      </c>
    </row>
    <row r="4" spans="1:22" ht="48" customHeight="1" thickBot="1" thickTop="1">
      <c r="A4" s="131" t="s">
        <v>133</v>
      </c>
      <c r="B4" s="5">
        <v>613</v>
      </c>
      <c r="C4" s="5">
        <v>496</v>
      </c>
      <c r="D4" s="132">
        <v>-0.235</v>
      </c>
      <c r="E4" s="5">
        <v>496</v>
      </c>
      <c r="F4" s="5">
        <v>478</v>
      </c>
      <c r="G4" s="132">
        <v>-0.036</v>
      </c>
      <c r="H4" s="5">
        <v>478</v>
      </c>
      <c r="I4" s="5">
        <v>416</v>
      </c>
      <c r="J4" s="133">
        <v>-0.13</v>
      </c>
      <c r="K4" s="5">
        <v>416</v>
      </c>
      <c r="L4" s="5">
        <v>813</v>
      </c>
      <c r="M4" s="133">
        <v>0.95</v>
      </c>
      <c r="N4" s="5">
        <v>813</v>
      </c>
      <c r="O4" s="5">
        <v>584</v>
      </c>
      <c r="P4" s="132">
        <v>-0.282</v>
      </c>
      <c r="Q4" s="5">
        <v>584</v>
      </c>
      <c r="R4" s="5">
        <v>537</v>
      </c>
      <c r="S4" s="143">
        <v>-0.08</v>
      </c>
      <c r="T4" s="5">
        <v>537</v>
      </c>
      <c r="U4" s="5">
        <v>486</v>
      </c>
      <c r="V4" s="132">
        <v>-0.0949</v>
      </c>
    </row>
    <row r="5" ht="13.5" thickTop="1">
      <c r="S5" s="141"/>
    </row>
  </sheetData>
  <sheetProtection selectLockedCells="1" selectUnlockedCells="1"/>
  <mergeCells count="1">
    <mergeCell ref="A1:V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J94"/>
  <sheetViews>
    <sheetView zoomScalePageLayoutView="0" workbookViewId="0" topLeftCell="A97">
      <selection activeCell="K10" sqref="K10"/>
    </sheetView>
  </sheetViews>
  <sheetFormatPr defaultColWidth="9.140625" defaultRowHeight="12.75"/>
  <cols>
    <col min="1" max="1" width="24.00390625" style="129" customWidth="1"/>
    <col min="2" max="2" width="8.28125" style="129" customWidth="1"/>
    <col min="3" max="3" width="9.140625" style="129" customWidth="1"/>
    <col min="4" max="4" width="10.7109375" style="129" customWidth="1"/>
    <col min="5" max="5" width="7.57421875" style="129" customWidth="1"/>
    <col min="6" max="6" width="7.8515625" style="129" customWidth="1"/>
    <col min="7" max="7" width="10.7109375" style="129" customWidth="1"/>
    <col min="8" max="8" width="11.57421875" style="129" customWidth="1"/>
    <col min="9" max="9" width="11.140625" style="129" customWidth="1"/>
    <col min="10" max="10" width="9.140625" style="129" customWidth="1"/>
    <col min="11" max="11" width="12.57421875" style="129" customWidth="1"/>
    <col min="12" max="13" width="9.140625" style="129" customWidth="1"/>
    <col min="14" max="14" width="10.140625" style="129" customWidth="1"/>
    <col min="15" max="16384" width="9.140625" style="129" customWidth="1"/>
  </cols>
  <sheetData>
    <row r="1" spans="1:7" ht="27" customHeight="1">
      <c r="A1" s="311" t="s">
        <v>134</v>
      </c>
      <c r="B1" s="311"/>
      <c r="C1" s="311"/>
      <c r="D1" s="311"/>
      <c r="E1" s="311"/>
      <c r="F1" s="311"/>
      <c r="G1" s="311"/>
    </row>
    <row r="2" spans="1:7" ht="30.75" customHeight="1" thickBot="1" thickTop="1">
      <c r="A2" s="294" t="s">
        <v>135</v>
      </c>
      <c r="B2" s="294" t="s">
        <v>136</v>
      </c>
      <c r="C2" s="294"/>
      <c r="D2" s="294"/>
      <c r="E2" s="294" t="s">
        <v>137</v>
      </c>
      <c r="F2" s="294"/>
      <c r="G2" s="294"/>
    </row>
    <row r="3" spans="1:7" ht="18" customHeight="1" thickBot="1" thickTop="1">
      <c r="A3" s="294"/>
      <c r="B3" s="228">
        <v>2011</v>
      </c>
      <c r="C3" s="228">
        <v>2010</v>
      </c>
      <c r="D3" s="41" t="s">
        <v>138</v>
      </c>
      <c r="E3" s="228">
        <v>2011</v>
      </c>
      <c r="F3" s="228">
        <v>2010</v>
      </c>
      <c r="G3" s="41" t="s">
        <v>138</v>
      </c>
    </row>
    <row r="4" spans="1:7" ht="24.75" customHeight="1" thickBot="1" thickTop="1">
      <c r="A4" s="108" t="s">
        <v>9</v>
      </c>
      <c r="B4" s="229">
        <v>3109</v>
      </c>
      <c r="C4" s="229">
        <v>3425</v>
      </c>
      <c r="D4" s="144">
        <f aca="true" t="shared" si="0" ref="D4:D13">(B4-C4)/C4*100</f>
        <v>-9.226277372262775</v>
      </c>
      <c r="E4" s="229">
        <v>4241</v>
      </c>
      <c r="F4" s="229">
        <v>4753</v>
      </c>
      <c r="G4" s="144">
        <f aca="true" t="shared" si="1" ref="G4:G13">(E4-F4)/F4*100</f>
        <v>-10.772143909110035</v>
      </c>
    </row>
    <row r="5" spans="1:7" ht="24.75" customHeight="1" thickBot="1" thickTop="1">
      <c r="A5" s="108" t="s">
        <v>10</v>
      </c>
      <c r="B5" s="229">
        <v>1046</v>
      </c>
      <c r="C5" s="229">
        <v>1123</v>
      </c>
      <c r="D5" s="144">
        <f t="shared" si="0"/>
        <v>-6.8566340160284955</v>
      </c>
      <c r="E5" s="229">
        <v>1680</v>
      </c>
      <c r="F5" s="229">
        <v>1753</v>
      </c>
      <c r="G5" s="144">
        <f t="shared" si="1"/>
        <v>-4.1642897889332575</v>
      </c>
    </row>
    <row r="6" spans="1:7" ht="24.75" customHeight="1" thickBot="1" thickTop="1">
      <c r="A6" s="108" t="s">
        <v>11</v>
      </c>
      <c r="B6" s="229">
        <v>797</v>
      </c>
      <c r="C6" s="229">
        <v>931</v>
      </c>
      <c r="D6" s="144">
        <f t="shared" si="0"/>
        <v>-14.393125671321162</v>
      </c>
      <c r="E6" s="229">
        <v>1065</v>
      </c>
      <c r="F6" s="229">
        <v>1277</v>
      </c>
      <c r="G6" s="144">
        <f t="shared" si="1"/>
        <v>-16.601409553641346</v>
      </c>
    </row>
    <row r="7" spans="1:7" ht="24.75" customHeight="1" thickBot="1" thickTop="1">
      <c r="A7" s="108" t="s">
        <v>12</v>
      </c>
      <c r="B7" s="229">
        <v>982</v>
      </c>
      <c r="C7" s="229">
        <v>1207</v>
      </c>
      <c r="D7" s="144">
        <f t="shared" si="0"/>
        <v>-18.64125932062966</v>
      </c>
      <c r="E7" s="229">
        <v>1453</v>
      </c>
      <c r="F7" s="229">
        <v>1758</v>
      </c>
      <c r="G7" s="144">
        <f t="shared" si="1"/>
        <v>-17.34926052332196</v>
      </c>
    </row>
    <row r="8" spans="1:7" ht="24.75" customHeight="1" thickBot="1" thickTop="1">
      <c r="A8" s="108" t="s">
        <v>13</v>
      </c>
      <c r="B8" s="229">
        <v>1055</v>
      </c>
      <c r="C8" s="229">
        <v>1150</v>
      </c>
      <c r="D8" s="144">
        <f t="shared" si="0"/>
        <v>-8.26086956521739</v>
      </c>
      <c r="E8" s="229">
        <v>1557</v>
      </c>
      <c r="F8" s="229">
        <v>1558</v>
      </c>
      <c r="G8" s="144">
        <f t="shared" si="1"/>
        <v>-0.06418485237483953</v>
      </c>
    </row>
    <row r="9" spans="1:7" ht="24.75" customHeight="1" thickBot="1" thickTop="1">
      <c r="A9" s="108" t="s">
        <v>14</v>
      </c>
      <c r="B9" s="229">
        <v>1024</v>
      </c>
      <c r="C9" s="229">
        <v>1212</v>
      </c>
      <c r="D9" s="144">
        <f t="shared" si="0"/>
        <v>-15.51155115511551</v>
      </c>
      <c r="E9" s="229">
        <v>1510</v>
      </c>
      <c r="F9" s="229">
        <v>1680</v>
      </c>
      <c r="G9" s="144">
        <f t="shared" si="1"/>
        <v>-10.119047619047619</v>
      </c>
    </row>
    <row r="10" spans="1:7" ht="24.75" customHeight="1" thickBot="1" thickTop="1">
      <c r="A10" s="108" t="s">
        <v>15</v>
      </c>
      <c r="B10" s="229">
        <v>708</v>
      </c>
      <c r="C10" s="229">
        <v>677</v>
      </c>
      <c r="D10" s="144">
        <f t="shared" si="0"/>
        <v>4.579025110782865</v>
      </c>
      <c r="E10" s="229">
        <v>1113</v>
      </c>
      <c r="F10" s="229">
        <v>1133</v>
      </c>
      <c r="G10" s="144">
        <f t="shared" si="1"/>
        <v>-1.7652250661959399</v>
      </c>
    </row>
    <row r="11" spans="1:7" ht="24.75" customHeight="1" thickBot="1" thickTop="1">
      <c r="A11" s="108" t="s">
        <v>16</v>
      </c>
      <c r="B11" s="229">
        <v>1006</v>
      </c>
      <c r="C11" s="229">
        <v>1087</v>
      </c>
      <c r="D11" s="144">
        <f t="shared" si="0"/>
        <v>-7.451701931922723</v>
      </c>
      <c r="E11" s="229">
        <v>1566</v>
      </c>
      <c r="F11" s="229">
        <v>1610</v>
      </c>
      <c r="G11" s="144">
        <f t="shared" si="1"/>
        <v>-2.732919254658385</v>
      </c>
    </row>
    <row r="12" spans="1:7" ht="24.75" customHeight="1" thickBot="1" thickTop="1">
      <c r="A12" s="131" t="s">
        <v>139</v>
      </c>
      <c r="B12" s="229">
        <v>43</v>
      </c>
      <c r="C12" s="229">
        <v>99</v>
      </c>
      <c r="D12" s="144">
        <f t="shared" si="0"/>
        <v>-56.56565656565656</v>
      </c>
      <c r="E12" s="229">
        <v>70</v>
      </c>
      <c r="F12" s="229">
        <v>154</v>
      </c>
      <c r="G12" s="144">
        <f t="shared" si="1"/>
        <v>-54.54545454545454</v>
      </c>
    </row>
    <row r="13" spans="1:7" ht="25.5" customHeight="1" thickBot="1" thickTop="1">
      <c r="A13" s="107" t="s">
        <v>33</v>
      </c>
      <c r="B13" s="145">
        <f>B4+B5+B6+B7+B8+B9+B10+B11+B12</f>
        <v>9770</v>
      </c>
      <c r="C13" s="145">
        <f>C4+C5+C6+C7+C8+C9+C10+C11+C12</f>
        <v>10911</v>
      </c>
      <c r="D13" s="144">
        <f t="shared" si="0"/>
        <v>-10.457336632755935</v>
      </c>
      <c r="E13" s="145">
        <f>E4+E5+E6+E7+E8+E9+E10+E11+E12</f>
        <v>14255</v>
      </c>
      <c r="F13" s="145">
        <f>F4+F5+F6+F7+F8+F9+F10+F11+F12</f>
        <v>15676</v>
      </c>
      <c r="G13" s="144">
        <f t="shared" si="1"/>
        <v>-9.064812452156163</v>
      </c>
    </row>
    <row r="14" spans="1:7" ht="15">
      <c r="A14" s="142"/>
      <c r="B14" s="142"/>
      <c r="C14" s="142"/>
      <c r="D14" s="142"/>
      <c r="E14" s="142"/>
      <c r="F14" s="142"/>
      <c r="G14" s="142"/>
    </row>
    <row r="15" spans="1:7" ht="31.5" customHeight="1" thickBot="1">
      <c r="A15" s="294" t="s">
        <v>135</v>
      </c>
      <c r="B15" s="294" t="s">
        <v>136</v>
      </c>
      <c r="C15" s="294"/>
      <c r="D15" s="294"/>
      <c r="E15" s="294" t="s">
        <v>137</v>
      </c>
      <c r="F15" s="294"/>
      <c r="G15" s="294"/>
    </row>
    <row r="16" spans="1:7" ht="16.5" thickBot="1" thickTop="1">
      <c r="A16" s="294"/>
      <c r="B16" s="121">
        <v>2012</v>
      </c>
      <c r="C16" s="121">
        <v>2011</v>
      </c>
      <c r="D16" s="41" t="s">
        <v>138</v>
      </c>
      <c r="E16" s="121">
        <v>2012</v>
      </c>
      <c r="F16" s="121">
        <v>2011</v>
      </c>
      <c r="G16" s="41" t="s">
        <v>138</v>
      </c>
    </row>
    <row r="17" spans="1:7" ht="24.75" customHeight="1" thickBot="1" thickTop="1">
      <c r="A17" s="108" t="s">
        <v>9</v>
      </c>
      <c r="B17" s="146">
        <v>3489</v>
      </c>
      <c r="C17" s="146">
        <v>3109</v>
      </c>
      <c r="D17" s="144">
        <f aca="true" t="shared" si="2" ref="D17:D26">(B17-C17)/C17*100</f>
        <v>12.222579607590864</v>
      </c>
      <c r="E17" s="146">
        <v>4756</v>
      </c>
      <c r="F17" s="146">
        <v>4241</v>
      </c>
      <c r="G17" s="144">
        <f aca="true" t="shared" si="3" ref="G17:G26">(E17-F17)/F17*100</f>
        <v>12.143362414524876</v>
      </c>
    </row>
    <row r="18" spans="1:7" ht="24.75" customHeight="1" thickBot="1" thickTop="1">
      <c r="A18" s="108" t="s">
        <v>10</v>
      </c>
      <c r="B18" s="146">
        <v>1132</v>
      </c>
      <c r="C18" s="146">
        <v>1046</v>
      </c>
      <c r="D18" s="144">
        <f t="shared" si="2"/>
        <v>8.221797323135755</v>
      </c>
      <c r="E18" s="146">
        <v>1708</v>
      </c>
      <c r="F18" s="146">
        <v>1680</v>
      </c>
      <c r="G18" s="144">
        <f t="shared" si="3"/>
        <v>1.6666666666666667</v>
      </c>
    </row>
    <row r="19" spans="1:7" ht="24.75" customHeight="1" thickBot="1" thickTop="1">
      <c r="A19" s="108" t="s">
        <v>11</v>
      </c>
      <c r="B19" s="146">
        <v>894</v>
      </c>
      <c r="C19" s="146">
        <v>797</v>
      </c>
      <c r="D19" s="144">
        <f t="shared" si="2"/>
        <v>12.170639899623588</v>
      </c>
      <c r="E19" s="146">
        <v>1139</v>
      </c>
      <c r="F19" s="146">
        <v>1065</v>
      </c>
      <c r="G19" s="144">
        <f t="shared" si="3"/>
        <v>6.948356807511737</v>
      </c>
    </row>
    <row r="20" spans="1:7" ht="24.75" customHeight="1" thickBot="1" thickTop="1">
      <c r="A20" s="108" t="s">
        <v>12</v>
      </c>
      <c r="B20" s="146">
        <v>1160</v>
      </c>
      <c r="C20" s="146">
        <v>982</v>
      </c>
      <c r="D20" s="144">
        <f t="shared" si="2"/>
        <v>18.126272912423623</v>
      </c>
      <c r="E20" s="146">
        <v>1685</v>
      </c>
      <c r="F20" s="146">
        <v>1453</v>
      </c>
      <c r="G20" s="149">
        <f t="shared" si="3"/>
        <v>15.96696490020647</v>
      </c>
    </row>
    <row r="21" spans="1:7" ht="24.75" customHeight="1" thickBot="1" thickTop="1">
      <c r="A21" s="108" t="s">
        <v>13</v>
      </c>
      <c r="B21" s="146">
        <v>1125</v>
      </c>
      <c r="C21" s="146">
        <v>1055</v>
      </c>
      <c r="D21" s="144">
        <f t="shared" si="2"/>
        <v>6.6350710900473935</v>
      </c>
      <c r="E21" s="146">
        <v>1607</v>
      </c>
      <c r="F21" s="146">
        <v>1557</v>
      </c>
      <c r="G21" s="144">
        <f t="shared" si="3"/>
        <v>3.211303789338472</v>
      </c>
    </row>
    <row r="22" spans="1:7" ht="24.75" customHeight="1" thickBot="1" thickTop="1">
      <c r="A22" s="108" t="s">
        <v>14</v>
      </c>
      <c r="B22" s="146">
        <v>654</v>
      </c>
      <c r="C22" s="146">
        <v>1024</v>
      </c>
      <c r="D22" s="144">
        <f t="shared" si="2"/>
        <v>-36.1328125</v>
      </c>
      <c r="E22" s="146">
        <v>934</v>
      </c>
      <c r="F22" s="146">
        <v>1510</v>
      </c>
      <c r="G22" s="144">
        <f t="shared" si="3"/>
        <v>-38.145695364238414</v>
      </c>
    </row>
    <row r="23" spans="1:7" ht="24.75" customHeight="1" thickBot="1" thickTop="1">
      <c r="A23" s="108" t="s">
        <v>15</v>
      </c>
      <c r="B23" s="146">
        <v>719</v>
      </c>
      <c r="C23" s="146">
        <v>708</v>
      </c>
      <c r="D23" s="144">
        <f t="shared" si="2"/>
        <v>1.5536723163841808</v>
      </c>
      <c r="E23" s="146">
        <v>1152</v>
      </c>
      <c r="F23" s="146">
        <v>1113</v>
      </c>
      <c r="G23" s="144">
        <f t="shared" si="3"/>
        <v>3.5040431266846364</v>
      </c>
    </row>
    <row r="24" spans="1:7" ht="24.75" customHeight="1" thickBot="1" thickTop="1">
      <c r="A24" s="108" t="s">
        <v>16</v>
      </c>
      <c r="B24" s="146">
        <v>1033</v>
      </c>
      <c r="C24" s="146">
        <v>1006</v>
      </c>
      <c r="D24" s="144">
        <f t="shared" si="2"/>
        <v>2.68389662027833</v>
      </c>
      <c r="E24" s="146">
        <v>1549</v>
      </c>
      <c r="F24" s="146">
        <v>1566</v>
      </c>
      <c r="G24" s="144">
        <f t="shared" si="3"/>
        <v>-1.0855683269476373</v>
      </c>
    </row>
    <row r="25" spans="1:7" ht="25.5" customHeight="1" thickBot="1" thickTop="1">
      <c r="A25" s="131" t="s">
        <v>139</v>
      </c>
      <c r="B25" s="146">
        <v>34</v>
      </c>
      <c r="C25" s="146">
        <v>43</v>
      </c>
      <c r="D25" s="144">
        <f t="shared" si="2"/>
        <v>-20.930232558139537</v>
      </c>
      <c r="E25" s="146">
        <v>36</v>
      </c>
      <c r="F25" s="146">
        <v>70</v>
      </c>
      <c r="G25" s="144">
        <f t="shared" si="3"/>
        <v>-48.57142857142857</v>
      </c>
    </row>
    <row r="26" spans="1:7" ht="22.5" customHeight="1" thickBot="1" thickTop="1">
      <c r="A26" s="107" t="s">
        <v>33</v>
      </c>
      <c r="B26" s="148">
        <f>B17+B18+B19+B20+B21+B22+B23+B24+B25</f>
        <v>10240</v>
      </c>
      <c r="C26" s="148">
        <f>C17+C18+C19+C20+C21+C22+C23+C24+C25</f>
        <v>9770</v>
      </c>
      <c r="D26" s="147">
        <f t="shared" si="2"/>
        <v>4.810644831115661</v>
      </c>
      <c r="E26" s="148">
        <f>E17+E18+E19+E20+E21+E22+E23+E24+E25</f>
        <v>14566</v>
      </c>
      <c r="F26" s="148">
        <f>F17+F18+F19+F20+F21+F22+F23+F24+F25</f>
        <v>14255</v>
      </c>
      <c r="G26" s="147">
        <f t="shared" si="3"/>
        <v>2.1816906348649594</v>
      </c>
    </row>
    <row r="27" spans="1:7" ht="15">
      <c r="A27" s="142"/>
      <c r="B27" s="142"/>
      <c r="C27" s="142"/>
      <c r="D27" s="142"/>
      <c r="E27" s="142"/>
      <c r="F27" s="142"/>
      <c r="G27" s="142"/>
    </row>
    <row r="28" spans="1:7" ht="27.75" customHeight="1" thickBot="1">
      <c r="A28" s="294" t="s">
        <v>135</v>
      </c>
      <c r="B28" s="294" t="s">
        <v>136</v>
      </c>
      <c r="C28" s="294"/>
      <c r="D28" s="294"/>
      <c r="E28" s="294" t="s">
        <v>137</v>
      </c>
      <c r="F28" s="294"/>
      <c r="G28" s="294"/>
    </row>
    <row r="29" spans="1:7" ht="16.5" thickBot="1" thickTop="1">
      <c r="A29" s="294"/>
      <c r="B29" s="226">
        <v>2013</v>
      </c>
      <c r="C29" s="226">
        <v>2012</v>
      </c>
      <c r="D29" s="41" t="s">
        <v>138</v>
      </c>
      <c r="E29" s="226">
        <v>2013</v>
      </c>
      <c r="F29" s="226">
        <v>2012</v>
      </c>
      <c r="G29" s="41" t="s">
        <v>138</v>
      </c>
    </row>
    <row r="30" spans="1:7" ht="24.75" customHeight="1" thickBot="1" thickTop="1">
      <c r="A30" s="108" t="s">
        <v>9</v>
      </c>
      <c r="B30" s="227">
        <v>2906</v>
      </c>
      <c r="C30" s="227">
        <v>3489</v>
      </c>
      <c r="D30" s="144">
        <f aca="true" t="shared" si="4" ref="D30:D39">(B30-C30)/C30*100</f>
        <v>-16.709658928059614</v>
      </c>
      <c r="E30" s="227">
        <v>3989</v>
      </c>
      <c r="F30" s="227">
        <v>4756</v>
      </c>
      <c r="G30" s="144">
        <f aca="true" t="shared" si="5" ref="G30:G39">(E30-F30)/F30*100</f>
        <v>-16.12699747687132</v>
      </c>
    </row>
    <row r="31" spans="1:7" ht="24.75" customHeight="1" thickBot="1" thickTop="1">
      <c r="A31" s="108" t="s">
        <v>10</v>
      </c>
      <c r="B31" s="227">
        <v>852</v>
      </c>
      <c r="C31" s="227">
        <v>1132</v>
      </c>
      <c r="D31" s="144">
        <f t="shared" si="4"/>
        <v>-24.73498233215548</v>
      </c>
      <c r="E31" s="227">
        <v>1260</v>
      </c>
      <c r="F31" s="227">
        <v>1708</v>
      </c>
      <c r="G31" s="144">
        <f t="shared" si="5"/>
        <v>-26.229508196721312</v>
      </c>
    </row>
    <row r="32" spans="1:7" ht="24.75" customHeight="1" thickBot="1" thickTop="1">
      <c r="A32" s="108" t="s">
        <v>11</v>
      </c>
      <c r="B32" s="227">
        <v>713</v>
      </c>
      <c r="C32" s="227">
        <v>894</v>
      </c>
      <c r="D32" s="144">
        <f t="shared" si="4"/>
        <v>-20.246085011185684</v>
      </c>
      <c r="E32" s="227">
        <v>950</v>
      </c>
      <c r="F32" s="227">
        <v>1139</v>
      </c>
      <c r="G32" s="144">
        <f t="shared" si="5"/>
        <v>-16.593503072870938</v>
      </c>
    </row>
    <row r="33" spans="1:7" ht="24.75" customHeight="1" thickBot="1" thickTop="1">
      <c r="A33" s="108" t="s">
        <v>12</v>
      </c>
      <c r="B33" s="227">
        <v>880</v>
      </c>
      <c r="C33" s="227">
        <v>1160</v>
      </c>
      <c r="D33" s="144">
        <f t="shared" si="4"/>
        <v>-24.137931034482758</v>
      </c>
      <c r="E33" s="227">
        <v>1165</v>
      </c>
      <c r="F33" s="227">
        <v>1685</v>
      </c>
      <c r="G33" s="144">
        <f t="shared" si="5"/>
        <v>-30.86053412462908</v>
      </c>
    </row>
    <row r="34" spans="1:7" ht="24.75" customHeight="1" thickBot="1" thickTop="1">
      <c r="A34" s="108" t="s">
        <v>13</v>
      </c>
      <c r="B34" s="227">
        <v>822</v>
      </c>
      <c r="C34" s="227">
        <v>1125</v>
      </c>
      <c r="D34" s="144">
        <f t="shared" si="4"/>
        <v>-26.93333333333333</v>
      </c>
      <c r="E34" s="227">
        <v>1137</v>
      </c>
      <c r="F34" s="227">
        <v>1607</v>
      </c>
      <c r="G34" s="144">
        <f t="shared" si="5"/>
        <v>-29.24704418170504</v>
      </c>
    </row>
    <row r="35" spans="1:7" ht="24.75" customHeight="1" thickBot="1" thickTop="1">
      <c r="A35" s="108" t="s">
        <v>14</v>
      </c>
      <c r="B35" s="227">
        <v>841</v>
      </c>
      <c r="C35" s="227">
        <v>654</v>
      </c>
      <c r="D35" s="144">
        <f t="shared" si="4"/>
        <v>28.593272171253826</v>
      </c>
      <c r="E35" s="227">
        <v>1162</v>
      </c>
      <c r="F35" s="227">
        <v>934</v>
      </c>
      <c r="G35" s="144">
        <f t="shared" si="5"/>
        <v>24.411134903640257</v>
      </c>
    </row>
    <row r="36" spans="1:7" ht="24.75" customHeight="1" thickBot="1" thickTop="1">
      <c r="A36" s="108" t="s">
        <v>15</v>
      </c>
      <c r="B36" s="227">
        <v>574</v>
      </c>
      <c r="C36" s="227">
        <v>719</v>
      </c>
      <c r="D36" s="144">
        <f t="shared" si="4"/>
        <v>-20.166898470097358</v>
      </c>
      <c r="E36" s="227">
        <v>855</v>
      </c>
      <c r="F36" s="227">
        <v>1152</v>
      </c>
      <c r="G36" s="144">
        <f t="shared" si="5"/>
        <v>-25.78125</v>
      </c>
    </row>
    <row r="37" spans="1:7" ht="24.75" customHeight="1" thickBot="1" thickTop="1">
      <c r="A37" s="108" t="s">
        <v>16</v>
      </c>
      <c r="B37" s="227">
        <v>1196</v>
      </c>
      <c r="C37" s="227">
        <v>1033</v>
      </c>
      <c r="D37" s="144">
        <f t="shared" si="4"/>
        <v>15.779283639883834</v>
      </c>
      <c r="E37" s="227">
        <v>1802</v>
      </c>
      <c r="F37" s="227">
        <v>1549</v>
      </c>
      <c r="G37" s="144">
        <f t="shared" si="5"/>
        <v>16.33311814073596</v>
      </c>
    </row>
    <row r="38" spans="1:7" ht="24.75" customHeight="1" thickBot="1" thickTop="1">
      <c r="A38" s="131" t="s">
        <v>139</v>
      </c>
      <c r="B38" s="227">
        <v>26</v>
      </c>
      <c r="C38" s="227">
        <v>34</v>
      </c>
      <c r="D38" s="144">
        <f t="shared" si="4"/>
        <v>-23.52941176470588</v>
      </c>
      <c r="E38" s="227">
        <v>24</v>
      </c>
      <c r="F38" s="227">
        <v>36</v>
      </c>
      <c r="G38" s="144">
        <f t="shared" si="5"/>
        <v>-33.33333333333333</v>
      </c>
    </row>
    <row r="39" spans="1:7" ht="21" customHeight="1" thickBot="1" thickTop="1">
      <c r="A39" s="107" t="s">
        <v>33</v>
      </c>
      <c r="B39" s="145">
        <f>B30+B31+B32+B33+B34+B35+B36+B37+B38</f>
        <v>8810</v>
      </c>
      <c r="C39" s="145">
        <f>C30+C31+C32+C33+C34+C35+C36+C37+C38</f>
        <v>10240</v>
      </c>
      <c r="D39" s="149">
        <f t="shared" si="4"/>
        <v>-13.96484375</v>
      </c>
      <c r="E39" s="145">
        <f>E30+E31+E32+E33+E34+E35+E36+E37+E38</f>
        <v>12344</v>
      </c>
      <c r="F39" s="145">
        <f>F30+F31+F32+F33+F34+F35+F36+F37+F38</f>
        <v>14566</v>
      </c>
      <c r="G39" s="144">
        <f t="shared" si="5"/>
        <v>-15.254702732390498</v>
      </c>
    </row>
    <row r="40" spans="1:7" ht="15">
      <c r="A40" s="142"/>
      <c r="B40" s="142"/>
      <c r="C40" s="142"/>
      <c r="D40" s="142"/>
      <c r="E40" s="142"/>
      <c r="F40" s="142"/>
      <c r="G40" s="142"/>
    </row>
    <row r="41" spans="1:7" ht="28.5" customHeight="1" thickBot="1">
      <c r="A41" s="294" t="s">
        <v>135</v>
      </c>
      <c r="B41" s="294" t="s">
        <v>136</v>
      </c>
      <c r="C41" s="294"/>
      <c r="D41" s="294"/>
      <c r="E41" s="294" t="s">
        <v>137</v>
      </c>
      <c r="F41" s="294"/>
      <c r="G41" s="294"/>
    </row>
    <row r="42" spans="1:7" ht="16.5" thickBot="1" thickTop="1">
      <c r="A42" s="294"/>
      <c r="B42" s="228">
        <v>2014</v>
      </c>
      <c r="C42" s="228">
        <v>2013</v>
      </c>
      <c r="D42" s="41" t="s">
        <v>138</v>
      </c>
      <c r="E42" s="228">
        <v>2014</v>
      </c>
      <c r="F42" s="228">
        <v>2013</v>
      </c>
      <c r="G42" s="41" t="s">
        <v>138</v>
      </c>
    </row>
    <row r="43" spans="1:7" ht="19.5" customHeight="1" thickBot="1" thickTop="1">
      <c r="A43" s="108" t="s">
        <v>9</v>
      </c>
      <c r="B43" s="229">
        <v>1916</v>
      </c>
      <c r="C43" s="229">
        <v>2906</v>
      </c>
      <c r="D43" s="144">
        <f aca="true" t="shared" si="6" ref="D43:D52">(B43-C43)/C43*100</f>
        <v>-34.06744666207846</v>
      </c>
      <c r="E43" s="229">
        <v>2774</v>
      </c>
      <c r="F43" s="229">
        <v>3989</v>
      </c>
      <c r="G43" s="144">
        <f aca="true" t="shared" si="7" ref="G43:G52">(E43-F43)/F43*100</f>
        <v>-30.45876159438456</v>
      </c>
    </row>
    <row r="44" spans="1:7" ht="19.5" customHeight="1" thickBot="1" thickTop="1">
      <c r="A44" s="108" t="s">
        <v>10</v>
      </c>
      <c r="B44" s="229">
        <v>707</v>
      </c>
      <c r="C44" s="229">
        <v>852</v>
      </c>
      <c r="D44" s="149">
        <f t="shared" si="6"/>
        <v>-17.018779342723008</v>
      </c>
      <c r="E44" s="229">
        <v>987</v>
      </c>
      <c r="F44" s="229">
        <v>1260</v>
      </c>
      <c r="G44" s="144">
        <f t="shared" si="7"/>
        <v>-21.666666666666668</v>
      </c>
    </row>
    <row r="45" spans="1:7" ht="18.75" customHeight="1" thickBot="1" thickTop="1">
      <c r="A45" s="108" t="s">
        <v>11</v>
      </c>
      <c r="B45" s="229">
        <v>536</v>
      </c>
      <c r="C45" s="229">
        <v>713</v>
      </c>
      <c r="D45" s="144">
        <f t="shared" si="6"/>
        <v>-24.82468443197756</v>
      </c>
      <c r="E45" s="229">
        <v>761</v>
      </c>
      <c r="F45" s="229">
        <v>950</v>
      </c>
      <c r="G45" s="144">
        <f t="shared" si="7"/>
        <v>-19.894736842105264</v>
      </c>
    </row>
    <row r="46" spans="1:7" ht="18" customHeight="1" thickBot="1" thickTop="1">
      <c r="A46" s="108" t="s">
        <v>12</v>
      </c>
      <c r="B46" s="229">
        <v>711</v>
      </c>
      <c r="C46" s="229">
        <v>880</v>
      </c>
      <c r="D46" s="144">
        <f t="shared" si="6"/>
        <v>-19.204545454545453</v>
      </c>
      <c r="E46" s="229">
        <v>954</v>
      </c>
      <c r="F46" s="229">
        <v>1165</v>
      </c>
      <c r="G46" s="144">
        <f t="shared" si="7"/>
        <v>-18.11158798283262</v>
      </c>
    </row>
    <row r="47" spans="1:7" ht="19.5" customHeight="1" thickBot="1" thickTop="1">
      <c r="A47" s="108" t="s">
        <v>13</v>
      </c>
      <c r="B47" s="229">
        <v>693</v>
      </c>
      <c r="C47" s="229">
        <v>822</v>
      </c>
      <c r="D47" s="144">
        <f t="shared" si="6"/>
        <v>-15.693430656934307</v>
      </c>
      <c r="E47" s="229">
        <v>976</v>
      </c>
      <c r="F47" s="229">
        <v>1137</v>
      </c>
      <c r="G47" s="144">
        <f t="shared" si="7"/>
        <v>-14.160070360598064</v>
      </c>
    </row>
    <row r="48" spans="1:7" ht="18.75" customHeight="1" thickBot="1" thickTop="1">
      <c r="A48" s="108" t="s">
        <v>14</v>
      </c>
      <c r="B48" s="229">
        <v>580</v>
      </c>
      <c r="C48" s="229">
        <v>841</v>
      </c>
      <c r="D48" s="149">
        <f t="shared" si="6"/>
        <v>-31.03448275862069</v>
      </c>
      <c r="E48" s="229">
        <v>744</v>
      </c>
      <c r="F48" s="229">
        <v>1162</v>
      </c>
      <c r="G48" s="149">
        <f t="shared" si="7"/>
        <v>-35.9724612736661</v>
      </c>
    </row>
    <row r="49" spans="1:7" ht="20.25" customHeight="1" thickBot="1" thickTop="1">
      <c r="A49" s="108" t="s">
        <v>15</v>
      </c>
      <c r="B49" s="229">
        <v>521</v>
      </c>
      <c r="C49" s="229">
        <v>574</v>
      </c>
      <c r="D49" s="144">
        <f t="shared" si="6"/>
        <v>-9.233449477351916</v>
      </c>
      <c r="E49" s="229">
        <v>782</v>
      </c>
      <c r="F49" s="229">
        <v>855</v>
      </c>
      <c r="G49" s="144">
        <f t="shared" si="7"/>
        <v>-8.538011695906434</v>
      </c>
    </row>
    <row r="50" spans="1:7" ht="18" customHeight="1" thickBot="1" thickTop="1">
      <c r="A50" s="108" t="s">
        <v>16</v>
      </c>
      <c r="B50" s="229">
        <v>1098</v>
      </c>
      <c r="C50" s="229">
        <v>1196</v>
      </c>
      <c r="D50" s="144">
        <f t="shared" si="6"/>
        <v>-8.193979933110368</v>
      </c>
      <c r="E50" s="229">
        <v>1464</v>
      </c>
      <c r="F50" s="229">
        <v>1802</v>
      </c>
      <c r="G50" s="144">
        <f t="shared" si="7"/>
        <v>-18.756936736958934</v>
      </c>
    </row>
    <row r="51" spans="1:7" ht="18.75" customHeight="1" thickBot="1" thickTop="1">
      <c r="A51" s="131" t="s">
        <v>139</v>
      </c>
      <c r="B51" s="229">
        <v>21</v>
      </c>
      <c r="C51" s="229">
        <v>26</v>
      </c>
      <c r="D51" s="144">
        <f t="shared" si="6"/>
        <v>-19.230769230769234</v>
      </c>
      <c r="E51" s="229">
        <v>23</v>
      </c>
      <c r="F51" s="229">
        <v>24</v>
      </c>
      <c r="G51" s="144">
        <f t="shared" si="7"/>
        <v>-4.166666666666666</v>
      </c>
    </row>
    <row r="52" spans="1:7" ht="21.75" customHeight="1" thickBot="1" thickTop="1">
      <c r="A52" s="107" t="s">
        <v>33</v>
      </c>
      <c r="B52" s="145">
        <f>B43+B44+B45+B46+B47+B48+B49+B50+B51</f>
        <v>6783</v>
      </c>
      <c r="C52" s="145">
        <f>C43+C44+C45+C46+C47+C48+C49+C50+C51</f>
        <v>8810</v>
      </c>
      <c r="D52" s="149">
        <f t="shared" si="6"/>
        <v>-23.00794551645857</v>
      </c>
      <c r="E52" s="145">
        <f>E43+E44+E45+E46+E47+E48+E49+E50+E51</f>
        <v>9465</v>
      </c>
      <c r="F52" s="145">
        <f>F43+F44+F45+F46+F47+F48+F49+F50+F51</f>
        <v>12344</v>
      </c>
      <c r="G52" s="144">
        <f t="shared" si="7"/>
        <v>-23.32307193778354</v>
      </c>
    </row>
    <row r="55" spans="1:7" ht="27.75" customHeight="1" thickBot="1">
      <c r="A55" s="294" t="s">
        <v>135</v>
      </c>
      <c r="B55" s="294" t="s">
        <v>136</v>
      </c>
      <c r="C55" s="294"/>
      <c r="D55" s="294"/>
      <c r="E55" s="294" t="s">
        <v>137</v>
      </c>
      <c r="F55" s="294"/>
      <c r="G55" s="294"/>
    </row>
    <row r="56" spans="1:7" ht="21" customHeight="1" thickBot="1" thickTop="1">
      <c r="A56" s="294"/>
      <c r="B56" s="228">
        <v>2015</v>
      </c>
      <c r="C56" s="228">
        <v>2014</v>
      </c>
      <c r="D56" s="41" t="s">
        <v>138</v>
      </c>
      <c r="E56" s="228">
        <v>2015</v>
      </c>
      <c r="F56" s="228">
        <v>2014</v>
      </c>
      <c r="G56" s="41" t="s">
        <v>138</v>
      </c>
    </row>
    <row r="57" spans="1:7" ht="16.5" thickBot="1" thickTop="1">
      <c r="A57" s="108" t="s">
        <v>9</v>
      </c>
      <c r="B57" s="229">
        <v>3493</v>
      </c>
      <c r="C57" s="229">
        <v>1916</v>
      </c>
      <c r="D57" s="144">
        <f aca="true" t="shared" si="8" ref="D57:D66">(B57-C57)/C57*100</f>
        <v>82.30688935281837</v>
      </c>
      <c r="E57" s="229">
        <v>4708</v>
      </c>
      <c r="F57" s="229">
        <v>2774</v>
      </c>
      <c r="G57" s="144">
        <f aca="true" t="shared" si="9" ref="G57:G66">(E57-F57)/F57*100</f>
        <v>69.71881759192502</v>
      </c>
    </row>
    <row r="58" spans="1:7" ht="16.5" thickBot="1" thickTop="1">
      <c r="A58" s="108" t="s">
        <v>10</v>
      </c>
      <c r="B58" s="229">
        <v>596</v>
      </c>
      <c r="C58" s="229">
        <v>707</v>
      </c>
      <c r="D58" s="144">
        <f t="shared" si="8"/>
        <v>-15.700141442715701</v>
      </c>
      <c r="E58" s="229">
        <v>845</v>
      </c>
      <c r="F58" s="229">
        <v>987</v>
      </c>
      <c r="G58" s="144">
        <f t="shared" si="9"/>
        <v>-14.387031408308005</v>
      </c>
    </row>
    <row r="59" spans="1:7" ht="16.5" thickBot="1" thickTop="1">
      <c r="A59" s="108" t="s">
        <v>11</v>
      </c>
      <c r="B59" s="229">
        <v>441</v>
      </c>
      <c r="C59" s="229">
        <v>536</v>
      </c>
      <c r="D59" s="144">
        <f t="shared" si="8"/>
        <v>-17.723880597014926</v>
      </c>
      <c r="E59" s="229">
        <v>617</v>
      </c>
      <c r="F59" s="229">
        <v>761</v>
      </c>
      <c r="G59" s="144">
        <f t="shared" si="9"/>
        <v>-18.922470433639948</v>
      </c>
    </row>
    <row r="60" spans="1:7" ht="16.5" thickBot="1" thickTop="1">
      <c r="A60" s="108" t="s">
        <v>12</v>
      </c>
      <c r="B60" s="229">
        <v>636</v>
      </c>
      <c r="C60" s="229">
        <v>711</v>
      </c>
      <c r="D60" s="144">
        <f t="shared" si="8"/>
        <v>-10.548523206751055</v>
      </c>
      <c r="E60" s="229">
        <v>863</v>
      </c>
      <c r="F60" s="229">
        <v>954</v>
      </c>
      <c r="G60" s="144">
        <f t="shared" si="9"/>
        <v>-9.538784067085954</v>
      </c>
    </row>
    <row r="61" spans="1:7" ht="16.5" thickBot="1" thickTop="1">
      <c r="A61" s="108" t="s">
        <v>13</v>
      </c>
      <c r="B61" s="229">
        <v>717</v>
      </c>
      <c r="C61" s="229">
        <v>693</v>
      </c>
      <c r="D61" s="144">
        <f t="shared" si="8"/>
        <v>3.463203463203463</v>
      </c>
      <c r="E61" s="229">
        <v>943</v>
      </c>
      <c r="F61" s="229">
        <v>976</v>
      </c>
      <c r="G61" s="144">
        <f t="shared" si="9"/>
        <v>-3.3811475409836067</v>
      </c>
    </row>
    <row r="62" spans="1:7" ht="16.5" thickBot="1" thickTop="1">
      <c r="A62" s="108" t="s">
        <v>14</v>
      </c>
      <c r="B62" s="229">
        <v>655</v>
      </c>
      <c r="C62" s="229">
        <v>580</v>
      </c>
      <c r="D62" s="144">
        <f t="shared" si="8"/>
        <v>12.931034482758621</v>
      </c>
      <c r="E62" s="229">
        <v>848</v>
      </c>
      <c r="F62" s="229">
        <v>744</v>
      </c>
      <c r="G62" s="149">
        <f t="shared" si="9"/>
        <v>13.978494623655912</v>
      </c>
    </row>
    <row r="63" spans="1:7" ht="16.5" thickBot="1" thickTop="1">
      <c r="A63" s="108" t="s">
        <v>15</v>
      </c>
      <c r="B63" s="229">
        <v>517</v>
      </c>
      <c r="C63" s="229">
        <v>521</v>
      </c>
      <c r="D63" s="144">
        <f t="shared" si="8"/>
        <v>-0.7677543186180422</v>
      </c>
      <c r="E63" s="229">
        <v>765</v>
      </c>
      <c r="F63" s="229">
        <v>782</v>
      </c>
      <c r="G63" s="144">
        <f t="shared" si="9"/>
        <v>-2.1739130434782608</v>
      </c>
    </row>
    <row r="64" spans="1:7" ht="16.5" thickBot="1" thickTop="1">
      <c r="A64" s="108" t="s">
        <v>16</v>
      </c>
      <c r="B64" s="229">
        <v>1025</v>
      </c>
      <c r="C64" s="229">
        <v>1098</v>
      </c>
      <c r="D64" s="144">
        <f t="shared" si="8"/>
        <v>-6.648451730418943</v>
      </c>
      <c r="E64" s="229">
        <v>1294</v>
      </c>
      <c r="F64" s="229">
        <v>1464</v>
      </c>
      <c r="G64" s="144">
        <f t="shared" si="9"/>
        <v>-11.612021857923498</v>
      </c>
    </row>
    <row r="65" spans="1:7" ht="16.5" thickBot="1" thickTop="1">
      <c r="A65" s="131" t="s">
        <v>139</v>
      </c>
      <c r="B65" s="229">
        <v>16</v>
      </c>
      <c r="C65" s="229">
        <v>21</v>
      </c>
      <c r="D65" s="144">
        <f t="shared" si="8"/>
        <v>-23.809523809523807</v>
      </c>
      <c r="E65" s="229">
        <v>16</v>
      </c>
      <c r="F65" s="229">
        <v>23</v>
      </c>
      <c r="G65" s="144">
        <f t="shared" si="9"/>
        <v>-30.434782608695656</v>
      </c>
    </row>
    <row r="66" spans="1:7" ht="23.25" customHeight="1" thickBot="1" thickTop="1">
      <c r="A66" s="107" t="s">
        <v>33</v>
      </c>
      <c r="B66" s="145">
        <f>B57+B58+B59+B60+B61+B62+B63+B64+B65</f>
        <v>8096</v>
      </c>
      <c r="C66" s="145">
        <f>C57+C58+C59+C60+C61+C62+C63+C64+C65</f>
        <v>6783</v>
      </c>
      <c r="D66" s="144">
        <f t="shared" si="8"/>
        <v>19.35721657083886</v>
      </c>
      <c r="E66" s="145">
        <f>E57+E58+E59+E60+E61+E62+E63+E64+E65</f>
        <v>10899</v>
      </c>
      <c r="F66" s="145">
        <f>F57+F58+F59+F60+F61+F62+F63+F64+F65</f>
        <v>9465</v>
      </c>
      <c r="G66" s="144">
        <f t="shared" si="9"/>
        <v>15.15055467511886</v>
      </c>
    </row>
    <row r="69" spans="1:7" ht="23.25" customHeight="1" thickBot="1">
      <c r="A69" s="294" t="s">
        <v>135</v>
      </c>
      <c r="B69" s="294" t="s">
        <v>136</v>
      </c>
      <c r="C69" s="294"/>
      <c r="D69" s="294"/>
      <c r="E69" s="294" t="s">
        <v>137</v>
      </c>
      <c r="F69" s="294"/>
      <c r="G69" s="294"/>
    </row>
    <row r="70" spans="1:7" ht="21.75" customHeight="1" thickBot="1" thickTop="1">
      <c r="A70" s="294"/>
      <c r="B70" s="228">
        <v>2016</v>
      </c>
      <c r="C70" s="228">
        <v>2015</v>
      </c>
      <c r="D70" s="41" t="s">
        <v>138</v>
      </c>
      <c r="E70" s="228">
        <v>2016</v>
      </c>
      <c r="F70" s="228">
        <v>2015</v>
      </c>
      <c r="G70" s="41" t="s">
        <v>138</v>
      </c>
    </row>
    <row r="71" spans="1:7" ht="16.5" thickBot="1" thickTop="1">
      <c r="A71" s="108" t="s">
        <v>9</v>
      </c>
      <c r="B71" s="229">
        <v>2928</v>
      </c>
      <c r="C71" s="229">
        <v>3493</v>
      </c>
      <c r="D71" s="144">
        <f aca="true" t="shared" si="10" ref="D71:D80">(B71-C71)/C71*100</f>
        <v>-16.17520755797309</v>
      </c>
      <c r="E71" s="229">
        <v>4095</v>
      </c>
      <c r="F71" s="229">
        <v>4708</v>
      </c>
      <c r="G71" s="149">
        <f>(E71-F71)/F71*100</f>
        <v>-13.02039082412914</v>
      </c>
    </row>
    <row r="72" spans="1:7" ht="16.5" thickBot="1" thickTop="1">
      <c r="A72" s="108" t="s">
        <v>10</v>
      </c>
      <c r="B72" s="229">
        <v>706</v>
      </c>
      <c r="C72" s="229">
        <v>596</v>
      </c>
      <c r="D72" s="144">
        <f t="shared" si="10"/>
        <v>18.456375838926174</v>
      </c>
      <c r="E72" s="229">
        <v>954</v>
      </c>
      <c r="F72" s="229">
        <v>845</v>
      </c>
      <c r="G72" s="144">
        <f aca="true" t="shared" si="11" ref="G72:G80">(E72-F72)/F72*100</f>
        <v>12.89940828402367</v>
      </c>
    </row>
    <row r="73" spans="1:7" ht="16.5" thickBot="1" thickTop="1">
      <c r="A73" s="108" t="s">
        <v>11</v>
      </c>
      <c r="B73" s="229">
        <v>528</v>
      </c>
      <c r="C73" s="229">
        <v>441</v>
      </c>
      <c r="D73" s="144">
        <f t="shared" si="10"/>
        <v>19.727891156462583</v>
      </c>
      <c r="E73" s="229">
        <v>753</v>
      </c>
      <c r="F73" s="229">
        <v>617</v>
      </c>
      <c r="G73" s="149">
        <f>(E73-F73)/F73*100</f>
        <v>22.042139384116695</v>
      </c>
    </row>
    <row r="74" spans="1:7" ht="16.5" thickBot="1" thickTop="1">
      <c r="A74" s="108" t="s">
        <v>12</v>
      </c>
      <c r="B74" s="229">
        <v>690</v>
      </c>
      <c r="C74" s="229">
        <v>636</v>
      </c>
      <c r="D74" s="144">
        <f t="shared" si="10"/>
        <v>8.49056603773585</v>
      </c>
      <c r="E74" s="229">
        <v>938</v>
      </c>
      <c r="F74" s="229">
        <v>863</v>
      </c>
      <c r="G74" s="144">
        <f t="shared" si="11"/>
        <v>8.690614136732329</v>
      </c>
    </row>
    <row r="75" spans="1:7" ht="16.5" thickBot="1" thickTop="1">
      <c r="A75" s="108" t="s">
        <v>13</v>
      </c>
      <c r="B75" s="229">
        <v>768</v>
      </c>
      <c r="C75" s="229">
        <v>717</v>
      </c>
      <c r="D75" s="144">
        <f t="shared" si="10"/>
        <v>7.112970711297072</v>
      </c>
      <c r="E75" s="229">
        <v>999</v>
      </c>
      <c r="F75" s="229">
        <v>943</v>
      </c>
      <c r="G75" s="144">
        <f t="shared" si="11"/>
        <v>5.938494167550371</v>
      </c>
    </row>
    <row r="76" spans="1:7" ht="16.5" thickBot="1" thickTop="1">
      <c r="A76" s="108" t="s">
        <v>14</v>
      </c>
      <c r="B76" s="229">
        <v>613</v>
      </c>
      <c r="C76" s="229">
        <v>655</v>
      </c>
      <c r="D76" s="144">
        <f t="shared" si="10"/>
        <v>-6.412213740458015</v>
      </c>
      <c r="E76" s="229">
        <v>796</v>
      </c>
      <c r="F76" s="229">
        <v>848</v>
      </c>
      <c r="G76" s="144">
        <f t="shared" si="11"/>
        <v>-6.132075471698113</v>
      </c>
    </row>
    <row r="77" spans="1:7" ht="16.5" thickBot="1" thickTop="1">
      <c r="A77" s="108" t="s">
        <v>15</v>
      </c>
      <c r="B77" s="229">
        <v>583</v>
      </c>
      <c r="C77" s="229">
        <v>517</v>
      </c>
      <c r="D77" s="144">
        <f t="shared" si="10"/>
        <v>12.76595744680851</v>
      </c>
      <c r="E77" s="229">
        <v>911</v>
      </c>
      <c r="F77" s="229">
        <v>765</v>
      </c>
      <c r="G77" s="144">
        <f t="shared" si="11"/>
        <v>19.084967320261438</v>
      </c>
    </row>
    <row r="78" spans="1:7" ht="16.5" thickBot="1" thickTop="1">
      <c r="A78" s="108" t="s">
        <v>16</v>
      </c>
      <c r="B78" s="229">
        <v>903</v>
      </c>
      <c r="C78" s="229">
        <v>1025</v>
      </c>
      <c r="D78" s="144">
        <f t="shared" si="10"/>
        <v>-11.902439024390244</v>
      </c>
      <c r="E78" s="229">
        <v>1199</v>
      </c>
      <c r="F78" s="229">
        <v>1294</v>
      </c>
      <c r="G78" s="144">
        <f t="shared" si="11"/>
        <v>-7.341576506955177</v>
      </c>
    </row>
    <row r="79" spans="1:7" ht="16.5" thickBot="1" thickTop="1">
      <c r="A79" s="131" t="s">
        <v>139</v>
      </c>
      <c r="B79" s="229">
        <v>27</v>
      </c>
      <c r="C79" s="229">
        <v>16</v>
      </c>
      <c r="D79" s="144">
        <f t="shared" si="10"/>
        <v>68.75</v>
      </c>
      <c r="E79" s="229">
        <v>30</v>
      </c>
      <c r="F79" s="229">
        <v>16</v>
      </c>
      <c r="G79" s="144">
        <f t="shared" si="11"/>
        <v>87.5</v>
      </c>
    </row>
    <row r="80" spans="1:7" ht="23.25" customHeight="1" thickBot="1" thickTop="1">
      <c r="A80" s="107" t="s">
        <v>33</v>
      </c>
      <c r="B80" s="145">
        <f>B71+B72+B73+B74+B75+B76+B77+B78+B79</f>
        <v>7746</v>
      </c>
      <c r="C80" s="145">
        <f>C71+C72+C73+C74+C75+C76+C77+C78+C79</f>
        <v>8096</v>
      </c>
      <c r="D80" s="144">
        <f t="shared" si="10"/>
        <v>-4.323122529644269</v>
      </c>
      <c r="E80" s="145">
        <f>E71+E72+E73+E74+E75+E76+E77+E78+E79</f>
        <v>10675</v>
      </c>
      <c r="F80" s="145">
        <f>F71+F72+F73+F74+F75+F76+F77+F78+F79</f>
        <v>10899</v>
      </c>
      <c r="G80" s="144">
        <f t="shared" si="11"/>
        <v>-2.0552344251766215</v>
      </c>
    </row>
    <row r="83" spans="1:7" ht="19.5" customHeight="1" thickBot="1">
      <c r="A83" s="294" t="s">
        <v>135</v>
      </c>
      <c r="B83" s="294" t="s">
        <v>136</v>
      </c>
      <c r="C83" s="294"/>
      <c r="D83" s="294"/>
      <c r="E83" s="294" t="s">
        <v>137</v>
      </c>
      <c r="F83" s="294"/>
      <c r="G83" s="294"/>
    </row>
    <row r="84" spans="1:7" ht="16.5" thickBot="1" thickTop="1">
      <c r="A84" s="294"/>
      <c r="B84" s="228">
        <v>2017</v>
      </c>
      <c r="C84" s="228">
        <v>2016</v>
      </c>
      <c r="D84" s="41" t="s">
        <v>138</v>
      </c>
      <c r="E84" s="228">
        <v>2017</v>
      </c>
      <c r="F84" s="228">
        <v>2016</v>
      </c>
      <c r="G84" s="41" t="s">
        <v>138</v>
      </c>
    </row>
    <row r="85" spans="1:7" ht="16.5" thickBot="1" thickTop="1">
      <c r="A85" s="108" t="s">
        <v>9</v>
      </c>
      <c r="B85" s="229">
        <v>2290</v>
      </c>
      <c r="C85" s="229">
        <v>2928</v>
      </c>
      <c r="D85" s="144">
        <f aca="true" t="shared" si="12" ref="D85:D94">(B85-C85)/C85*100</f>
        <v>-21.7896174863388</v>
      </c>
      <c r="E85" s="229">
        <v>3140</v>
      </c>
      <c r="F85" s="229">
        <v>4095</v>
      </c>
      <c r="G85" s="144">
        <f aca="true" t="shared" si="13" ref="G85:G94">(E85-F85)/F85*100</f>
        <v>-23.32112332112332</v>
      </c>
    </row>
    <row r="86" spans="1:7" ht="16.5" thickBot="1" thickTop="1">
      <c r="A86" s="108" t="s">
        <v>10</v>
      </c>
      <c r="B86" s="229">
        <v>602</v>
      </c>
      <c r="C86" s="229">
        <v>706</v>
      </c>
      <c r="D86" s="144">
        <f t="shared" si="12"/>
        <v>-14.730878186968837</v>
      </c>
      <c r="E86" s="229">
        <v>838</v>
      </c>
      <c r="F86" s="229">
        <v>954</v>
      </c>
      <c r="G86" s="144">
        <f t="shared" si="13"/>
        <v>-12.159329140461216</v>
      </c>
    </row>
    <row r="87" spans="1:7" ht="16.5" thickBot="1" thickTop="1">
      <c r="A87" s="108" t="s">
        <v>11</v>
      </c>
      <c r="B87" s="229">
        <v>545</v>
      </c>
      <c r="C87" s="229">
        <v>528</v>
      </c>
      <c r="D87" s="144">
        <f t="shared" si="12"/>
        <v>3.2196969696969697</v>
      </c>
      <c r="E87" s="229">
        <v>726</v>
      </c>
      <c r="F87" s="229">
        <v>753</v>
      </c>
      <c r="G87" s="144">
        <f t="shared" si="13"/>
        <v>-3.5856573705179287</v>
      </c>
    </row>
    <row r="88" spans="1:10" ht="16.5" thickBot="1" thickTop="1">
      <c r="A88" s="108" t="s">
        <v>12</v>
      </c>
      <c r="B88" s="229">
        <v>642</v>
      </c>
      <c r="C88" s="229">
        <v>690</v>
      </c>
      <c r="D88" s="149">
        <f t="shared" si="12"/>
        <v>-6.956521739130435</v>
      </c>
      <c r="E88" s="229">
        <v>883</v>
      </c>
      <c r="F88" s="229">
        <v>938</v>
      </c>
      <c r="G88" s="144">
        <f t="shared" si="13"/>
        <v>-5.863539445628998</v>
      </c>
      <c r="J88" s="141" t="s">
        <v>18</v>
      </c>
    </row>
    <row r="89" spans="1:7" ht="16.5" thickBot="1" thickTop="1">
      <c r="A89" s="108" t="s">
        <v>13</v>
      </c>
      <c r="B89" s="229">
        <v>738</v>
      </c>
      <c r="C89" s="229">
        <v>768</v>
      </c>
      <c r="D89" s="144">
        <f t="shared" si="12"/>
        <v>-3.90625</v>
      </c>
      <c r="E89" s="229">
        <v>973</v>
      </c>
      <c r="F89" s="229">
        <v>999</v>
      </c>
      <c r="G89" s="144">
        <f t="shared" si="13"/>
        <v>-2.6026026026026026</v>
      </c>
    </row>
    <row r="90" spans="1:7" ht="16.5" thickBot="1" thickTop="1">
      <c r="A90" s="108" t="s">
        <v>14</v>
      </c>
      <c r="B90" s="229">
        <v>672</v>
      </c>
      <c r="C90" s="229">
        <v>613</v>
      </c>
      <c r="D90" s="144">
        <f t="shared" si="12"/>
        <v>9.624796084828711</v>
      </c>
      <c r="E90" s="229">
        <v>969</v>
      </c>
      <c r="F90" s="229">
        <v>796</v>
      </c>
      <c r="G90" s="144">
        <f t="shared" si="13"/>
        <v>21.733668341708544</v>
      </c>
    </row>
    <row r="91" spans="1:7" ht="16.5" thickBot="1" thickTop="1">
      <c r="A91" s="108" t="s">
        <v>15</v>
      </c>
      <c r="B91" s="229">
        <v>533</v>
      </c>
      <c r="C91" s="229">
        <v>583</v>
      </c>
      <c r="D91" s="144">
        <f t="shared" si="12"/>
        <v>-8.576329331046312</v>
      </c>
      <c r="E91" s="229">
        <v>785</v>
      </c>
      <c r="F91" s="229">
        <v>911</v>
      </c>
      <c r="G91" s="144">
        <f t="shared" si="13"/>
        <v>-13.830954994511528</v>
      </c>
    </row>
    <row r="92" spans="1:7" ht="16.5" thickBot="1" thickTop="1">
      <c r="A92" s="108" t="s">
        <v>16</v>
      </c>
      <c r="B92" s="229">
        <v>843</v>
      </c>
      <c r="C92" s="229">
        <v>903</v>
      </c>
      <c r="D92" s="144">
        <f t="shared" si="12"/>
        <v>-6.64451827242525</v>
      </c>
      <c r="E92" s="229">
        <v>1165</v>
      </c>
      <c r="F92" s="229">
        <v>1199</v>
      </c>
      <c r="G92" s="144">
        <f t="shared" si="13"/>
        <v>-2.835696413678065</v>
      </c>
    </row>
    <row r="93" spans="1:9" ht="16.5" thickBot="1" thickTop="1">
      <c r="A93" s="131" t="s">
        <v>139</v>
      </c>
      <c r="B93" s="229">
        <v>14</v>
      </c>
      <c r="C93" s="229">
        <v>27</v>
      </c>
      <c r="D93" s="144">
        <f t="shared" si="12"/>
        <v>-48.148148148148145</v>
      </c>
      <c r="E93" s="229">
        <v>14</v>
      </c>
      <c r="F93" s="229">
        <v>30</v>
      </c>
      <c r="G93" s="144">
        <f t="shared" si="13"/>
        <v>-53.333333333333336</v>
      </c>
      <c r="I93" s="141" t="s">
        <v>18</v>
      </c>
    </row>
    <row r="94" spans="1:7" ht="16.5" thickBot="1" thickTop="1">
      <c r="A94" s="107" t="s">
        <v>33</v>
      </c>
      <c r="B94" s="145">
        <f>B85+B86+B87+B88+B89+B90+B91+B92+B93</f>
        <v>6879</v>
      </c>
      <c r="C94" s="145">
        <f>C85+C86+C87+C88+C89+C90+C91+C92+C93</f>
        <v>7746</v>
      </c>
      <c r="D94" s="144">
        <f t="shared" si="12"/>
        <v>-11.192873741285824</v>
      </c>
      <c r="E94" s="145">
        <f>E85+E86+E87+E88+E89+E90+E91+E92+E93</f>
        <v>9493</v>
      </c>
      <c r="F94" s="145">
        <f>F85+F86+F87+F88+F89+F90+F91+F92+F93</f>
        <v>10675</v>
      </c>
      <c r="G94" s="144">
        <f t="shared" si="13"/>
        <v>-11.072599531615925</v>
      </c>
    </row>
    <row r="95" ht="13.5" thickTop="1"/>
  </sheetData>
  <sheetProtection selectLockedCells="1" selectUnlockedCells="1"/>
  <mergeCells count="22">
    <mergeCell ref="A83:A84"/>
    <mergeCell ref="B83:D83"/>
    <mergeCell ref="E83:G83"/>
    <mergeCell ref="A1:G1"/>
    <mergeCell ref="A2:A3"/>
    <mergeCell ref="B2:D2"/>
    <mergeCell ref="E2:G2"/>
    <mergeCell ref="A15:A16"/>
    <mergeCell ref="B15:D15"/>
    <mergeCell ref="E15:G15"/>
    <mergeCell ref="A28:A29"/>
    <mergeCell ref="B28:D28"/>
    <mergeCell ref="E28:G28"/>
    <mergeCell ref="A41:A42"/>
    <mergeCell ref="B41:D41"/>
    <mergeCell ref="E41:G41"/>
    <mergeCell ref="A55:A56"/>
    <mergeCell ref="B55:D55"/>
    <mergeCell ref="E55:G55"/>
    <mergeCell ref="A69:A70"/>
    <mergeCell ref="B69:D69"/>
    <mergeCell ref="E69:G6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A3:R220"/>
  <sheetViews>
    <sheetView zoomScalePageLayoutView="0" workbookViewId="0" topLeftCell="A142">
      <selection activeCell="Q172" sqref="Q172"/>
    </sheetView>
  </sheetViews>
  <sheetFormatPr defaultColWidth="9.140625" defaultRowHeight="12.75"/>
  <cols>
    <col min="1" max="1" width="19.00390625" style="129" customWidth="1"/>
    <col min="2" max="2" width="7.8515625" style="129" customWidth="1"/>
    <col min="3" max="3" width="7.57421875" style="129" customWidth="1"/>
    <col min="4" max="4" width="8.7109375" style="129" customWidth="1"/>
    <col min="5" max="5" width="6.8515625" style="129" customWidth="1"/>
    <col min="6" max="6" width="7.8515625" style="129" customWidth="1"/>
    <col min="7" max="7" width="10.00390625" style="129" customWidth="1"/>
    <col min="8" max="8" width="7.57421875" style="129" customWidth="1"/>
    <col min="9" max="9" width="7.7109375" style="129" customWidth="1"/>
    <col min="10" max="10" width="11.140625" style="129" customWidth="1"/>
    <col min="11" max="11" width="8.28125" style="129" customWidth="1"/>
    <col min="12" max="12" width="8.00390625" style="129" customWidth="1"/>
    <col min="13" max="13" width="10.421875" style="129" customWidth="1"/>
    <col min="14" max="14" width="5.57421875" style="129" customWidth="1"/>
    <col min="15" max="15" width="6.421875" style="129" customWidth="1"/>
    <col min="16" max="16" width="11.00390625" style="129" bestFit="1" customWidth="1"/>
    <col min="17" max="16384" width="9.140625" style="129" customWidth="1"/>
  </cols>
  <sheetData>
    <row r="2" ht="15" customHeight="1"/>
    <row r="3" spans="1:16" ht="18.75">
      <c r="A3" s="313" t="s">
        <v>140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16" ht="18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ht="59.25" customHeight="1" thickBot="1">
      <c r="A5" s="312" t="s">
        <v>135</v>
      </c>
      <c r="B5" s="312" t="s">
        <v>141</v>
      </c>
      <c r="C5" s="312"/>
      <c r="D5" s="312"/>
      <c r="E5" s="312" t="s">
        <v>142</v>
      </c>
      <c r="F5" s="312"/>
      <c r="G5" s="312"/>
      <c r="H5" s="312" t="s">
        <v>143</v>
      </c>
      <c r="I5" s="312"/>
      <c r="J5" s="312"/>
      <c r="K5" s="312" t="s">
        <v>144</v>
      </c>
      <c r="L5" s="312"/>
      <c r="M5" s="312"/>
      <c r="N5" s="312" t="s">
        <v>145</v>
      </c>
      <c r="O5" s="312"/>
      <c r="P5" s="312"/>
    </row>
    <row r="6" spans="1:16" ht="25.5" customHeight="1" thickBot="1" thickTop="1">
      <c r="A6" s="312"/>
      <c r="B6" s="151">
        <v>2012</v>
      </c>
      <c r="C6" s="152">
        <v>2011</v>
      </c>
      <c r="D6" s="153" t="s">
        <v>138</v>
      </c>
      <c r="E6" s="154">
        <v>2012</v>
      </c>
      <c r="F6" s="152">
        <v>2011</v>
      </c>
      <c r="G6" s="153" t="s">
        <v>138</v>
      </c>
      <c r="H6" s="151">
        <v>2012</v>
      </c>
      <c r="I6" s="152">
        <v>2011</v>
      </c>
      <c r="J6" s="153" t="s">
        <v>138</v>
      </c>
      <c r="K6" s="154">
        <v>2012</v>
      </c>
      <c r="L6" s="152">
        <v>2011</v>
      </c>
      <c r="M6" s="153" t="s">
        <v>138</v>
      </c>
      <c r="N6" s="151">
        <v>2012</v>
      </c>
      <c r="O6" s="152">
        <v>2011</v>
      </c>
      <c r="P6" s="153" t="s">
        <v>138</v>
      </c>
    </row>
    <row r="7" spans="1:16" ht="16.5" thickBot="1" thickTop="1">
      <c r="A7" s="155" t="s">
        <v>9</v>
      </c>
      <c r="B7" s="156">
        <v>1276</v>
      </c>
      <c r="C7" s="156">
        <v>1118</v>
      </c>
      <c r="D7" s="157">
        <f aca="true" t="shared" si="0" ref="D7:D14">(B7-C7)/C7*100</f>
        <v>14.132379248658319</v>
      </c>
      <c r="E7" s="156">
        <v>486</v>
      </c>
      <c r="F7" s="156">
        <v>440</v>
      </c>
      <c r="G7" s="157">
        <f aca="true" t="shared" si="1" ref="G7:G16">(E7-F7)/F7*100</f>
        <v>10.454545454545453</v>
      </c>
      <c r="H7" s="156">
        <v>434</v>
      </c>
      <c r="I7" s="156">
        <v>388</v>
      </c>
      <c r="J7" s="157">
        <f>(H7-I7)/I7*100</f>
        <v>11.855670103092782</v>
      </c>
      <c r="K7" s="156">
        <v>205</v>
      </c>
      <c r="L7" s="156">
        <v>234</v>
      </c>
      <c r="M7" s="157">
        <f aca="true" t="shared" si="2" ref="M7:M14">(K7-L7)/L7*100</f>
        <v>-12.393162393162394</v>
      </c>
      <c r="N7" s="156">
        <v>452</v>
      </c>
      <c r="O7" s="156">
        <v>321</v>
      </c>
      <c r="P7" s="157">
        <f aca="true" t="shared" si="3" ref="P7:P14">(N7-O7)/O7*100</f>
        <v>40.809968847352025</v>
      </c>
    </row>
    <row r="8" spans="1:16" ht="16.5" thickBot="1" thickTop="1">
      <c r="A8" s="155" t="s">
        <v>10</v>
      </c>
      <c r="B8" s="156">
        <v>424</v>
      </c>
      <c r="C8" s="156">
        <v>352</v>
      </c>
      <c r="D8" s="157">
        <f t="shared" si="0"/>
        <v>20.454545454545457</v>
      </c>
      <c r="E8" s="156">
        <v>207</v>
      </c>
      <c r="F8" s="156">
        <v>214</v>
      </c>
      <c r="G8" s="157">
        <f t="shared" si="1"/>
        <v>-3.2710280373831773</v>
      </c>
      <c r="H8" s="156">
        <v>60</v>
      </c>
      <c r="I8" s="156">
        <v>68</v>
      </c>
      <c r="J8" s="157">
        <f>(H8-I8)/I8*100</f>
        <v>-11.76470588235294</v>
      </c>
      <c r="K8" s="156">
        <v>130</v>
      </c>
      <c r="L8" s="156">
        <v>90</v>
      </c>
      <c r="M8" s="157">
        <f t="shared" si="2"/>
        <v>44.44444444444444</v>
      </c>
      <c r="N8" s="156">
        <v>4</v>
      </c>
      <c r="O8" s="156">
        <v>10</v>
      </c>
      <c r="P8" s="158">
        <f t="shared" si="3"/>
        <v>-60</v>
      </c>
    </row>
    <row r="9" spans="1:16" ht="16.5" thickBot="1" thickTop="1">
      <c r="A9" s="155" t="s">
        <v>11</v>
      </c>
      <c r="B9" s="156">
        <v>342</v>
      </c>
      <c r="C9" s="156">
        <v>323</v>
      </c>
      <c r="D9" s="157">
        <f t="shared" si="0"/>
        <v>5.88235294117647</v>
      </c>
      <c r="E9" s="156">
        <v>96</v>
      </c>
      <c r="F9" s="156">
        <v>107</v>
      </c>
      <c r="G9" s="157">
        <f t="shared" si="1"/>
        <v>-10.2803738317757</v>
      </c>
      <c r="H9" s="156">
        <v>113</v>
      </c>
      <c r="I9" s="156">
        <v>118</v>
      </c>
      <c r="J9" s="157">
        <f>(H9-I9)/I9*100</f>
        <v>-4.23728813559322</v>
      </c>
      <c r="K9" s="156">
        <v>44</v>
      </c>
      <c r="L9" s="156">
        <v>37</v>
      </c>
      <c r="M9" s="157">
        <f t="shared" si="2"/>
        <v>18.91891891891892</v>
      </c>
      <c r="N9" s="156">
        <v>5</v>
      </c>
      <c r="O9" s="156">
        <v>6</v>
      </c>
      <c r="P9" s="157">
        <f t="shared" si="3"/>
        <v>-16.666666666666664</v>
      </c>
    </row>
    <row r="10" spans="1:16" ht="16.5" thickBot="1" thickTop="1">
      <c r="A10" s="155" t="s">
        <v>12</v>
      </c>
      <c r="B10" s="156">
        <v>398</v>
      </c>
      <c r="C10" s="156">
        <v>412</v>
      </c>
      <c r="D10" s="157">
        <f t="shared" si="0"/>
        <v>-3.3980582524271843</v>
      </c>
      <c r="E10" s="156">
        <v>149</v>
      </c>
      <c r="F10" s="156">
        <v>163</v>
      </c>
      <c r="G10" s="157">
        <f t="shared" si="1"/>
        <v>-8.588957055214724</v>
      </c>
      <c r="H10" s="156">
        <v>314</v>
      </c>
      <c r="I10" s="156">
        <v>156</v>
      </c>
      <c r="J10" s="159" t="s">
        <v>146</v>
      </c>
      <c r="K10" s="156">
        <v>12</v>
      </c>
      <c r="L10" s="156">
        <v>9</v>
      </c>
      <c r="M10" s="157">
        <f t="shared" si="2"/>
        <v>33.33333333333333</v>
      </c>
      <c r="N10" s="156">
        <v>11</v>
      </c>
      <c r="O10" s="156">
        <v>21</v>
      </c>
      <c r="P10" s="157">
        <f t="shared" si="3"/>
        <v>-47.61904761904761</v>
      </c>
    </row>
    <row r="11" spans="1:16" ht="16.5" thickBot="1" thickTop="1">
      <c r="A11" s="155" t="s">
        <v>13</v>
      </c>
      <c r="B11" s="156">
        <v>356</v>
      </c>
      <c r="C11" s="156">
        <v>308</v>
      </c>
      <c r="D11" s="157">
        <f t="shared" si="0"/>
        <v>15.584415584415584</v>
      </c>
      <c r="E11" s="156">
        <v>193</v>
      </c>
      <c r="F11" s="156">
        <v>191</v>
      </c>
      <c r="G11" s="158">
        <f t="shared" si="1"/>
        <v>1.0471204188481675</v>
      </c>
      <c r="H11" s="156">
        <v>99</v>
      </c>
      <c r="I11" s="156">
        <v>108</v>
      </c>
      <c r="J11" s="157">
        <f aca="true" t="shared" si="4" ref="J11:J16">(H11-I11)/I11*100</f>
        <v>-8.333333333333332</v>
      </c>
      <c r="K11" s="156">
        <v>41</v>
      </c>
      <c r="L11" s="156">
        <v>36</v>
      </c>
      <c r="M11" s="157">
        <f t="shared" si="2"/>
        <v>13.88888888888889</v>
      </c>
      <c r="N11" s="156">
        <v>13</v>
      </c>
      <c r="O11" s="156">
        <v>15</v>
      </c>
      <c r="P11" s="157">
        <f t="shared" si="3"/>
        <v>-13.333333333333334</v>
      </c>
    </row>
    <row r="12" spans="1:16" ht="16.5" thickBot="1" thickTop="1">
      <c r="A12" s="155" t="s">
        <v>14</v>
      </c>
      <c r="B12" s="156">
        <v>243</v>
      </c>
      <c r="C12" s="156">
        <v>410</v>
      </c>
      <c r="D12" s="157">
        <f t="shared" si="0"/>
        <v>-40.731707317073166</v>
      </c>
      <c r="E12" s="156">
        <v>110</v>
      </c>
      <c r="F12" s="156">
        <v>188</v>
      </c>
      <c r="G12" s="157">
        <f t="shared" si="1"/>
        <v>-41.48936170212766</v>
      </c>
      <c r="H12" s="156">
        <v>62</v>
      </c>
      <c r="I12" s="156">
        <v>90</v>
      </c>
      <c r="J12" s="157">
        <f t="shared" si="4"/>
        <v>-31.11111111111111</v>
      </c>
      <c r="K12" s="156">
        <v>58</v>
      </c>
      <c r="L12" s="156">
        <v>72</v>
      </c>
      <c r="M12" s="157">
        <f t="shared" si="2"/>
        <v>-19.444444444444446</v>
      </c>
      <c r="N12" s="156">
        <v>20</v>
      </c>
      <c r="O12" s="156">
        <v>42</v>
      </c>
      <c r="P12" s="157">
        <f t="shared" si="3"/>
        <v>-52.38095238095239</v>
      </c>
    </row>
    <row r="13" spans="1:16" ht="16.5" thickBot="1" thickTop="1">
      <c r="A13" s="155" t="s">
        <v>15</v>
      </c>
      <c r="B13" s="156">
        <v>389</v>
      </c>
      <c r="C13" s="156">
        <v>403</v>
      </c>
      <c r="D13" s="157">
        <f t="shared" si="0"/>
        <v>-3.4739454094292808</v>
      </c>
      <c r="E13" s="156">
        <v>120</v>
      </c>
      <c r="F13" s="156">
        <v>117</v>
      </c>
      <c r="G13" s="157">
        <f t="shared" si="1"/>
        <v>2.564102564102564</v>
      </c>
      <c r="H13" s="156">
        <v>52</v>
      </c>
      <c r="I13" s="156">
        <v>38</v>
      </c>
      <c r="J13" s="157">
        <f t="shared" si="4"/>
        <v>36.84210526315789</v>
      </c>
      <c r="K13" s="156">
        <v>11</v>
      </c>
      <c r="L13" s="156">
        <v>8</v>
      </c>
      <c r="M13" s="157">
        <f t="shared" si="2"/>
        <v>37.5</v>
      </c>
      <c r="N13" s="156">
        <v>17</v>
      </c>
      <c r="O13" s="156">
        <v>11</v>
      </c>
      <c r="P13" s="157">
        <f t="shared" si="3"/>
        <v>54.54545454545454</v>
      </c>
    </row>
    <row r="14" spans="1:16" ht="16.5" thickBot="1" thickTop="1">
      <c r="A14" s="155" t="s">
        <v>16</v>
      </c>
      <c r="B14" s="156">
        <v>319</v>
      </c>
      <c r="C14" s="156">
        <v>328</v>
      </c>
      <c r="D14" s="157">
        <f t="shared" si="0"/>
        <v>-2.7439024390243905</v>
      </c>
      <c r="E14" s="156">
        <v>217</v>
      </c>
      <c r="F14" s="156">
        <v>203</v>
      </c>
      <c r="G14" s="157">
        <f t="shared" si="1"/>
        <v>6.896551724137931</v>
      </c>
      <c r="H14" s="156">
        <v>97</v>
      </c>
      <c r="I14" s="156">
        <v>96</v>
      </c>
      <c r="J14" s="158">
        <f t="shared" si="4"/>
        <v>1.0416666666666665</v>
      </c>
      <c r="K14" s="156">
        <v>47</v>
      </c>
      <c r="L14" s="156">
        <v>28</v>
      </c>
      <c r="M14" s="157">
        <f t="shared" si="2"/>
        <v>67.85714285714286</v>
      </c>
      <c r="N14" s="156">
        <v>80</v>
      </c>
      <c r="O14" s="156">
        <v>81</v>
      </c>
      <c r="P14" s="157">
        <f t="shared" si="3"/>
        <v>-1.2345679012345678</v>
      </c>
    </row>
    <row r="15" spans="1:16" ht="15.75" customHeight="1" thickBot="1" thickTop="1">
      <c r="A15" s="160" t="s">
        <v>147</v>
      </c>
      <c r="B15" s="156">
        <v>2</v>
      </c>
      <c r="C15" s="156">
        <v>2</v>
      </c>
      <c r="D15" s="157"/>
      <c r="E15" s="156">
        <v>1</v>
      </c>
      <c r="F15" s="156">
        <v>8</v>
      </c>
      <c r="G15" s="157">
        <f t="shared" si="1"/>
        <v>-87.5</v>
      </c>
      <c r="H15" s="156">
        <v>4</v>
      </c>
      <c r="I15" s="156">
        <v>5</v>
      </c>
      <c r="J15" s="158">
        <f t="shared" si="4"/>
        <v>-20</v>
      </c>
      <c r="K15" s="156"/>
      <c r="L15" s="156">
        <v>4</v>
      </c>
      <c r="M15" s="157"/>
      <c r="N15" s="156"/>
      <c r="O15" s="156">
        <v>2</v>
      </c>
      <c r="P15" s="157"/>
    </row>
    <row r="16" spans="1:16" ht="16.5" thickBot="1" thickTop="1">
      <c r="A16" s="161" t="s">
        <v>33</v>
      </c>
      <c r="B16" s="158">
        <f>B7+B8+B9+B10+B11+B12+B13+B14+B15</f>
        <v>3749</v>
      </c>
      <c r="C16" s="158">
        <f>C7+C8+C9+C10+C11+C12+C13+C14+C15</f>
        <v>3656</v>
      </c>
      <c r="D16" s="157">
        <f>(B16-C16)/C16*100</f>
        <v>2.5437636761487967</v>
      </c>
      <c r="E16" s="158">
        <f>E7+E8+E9+E10+E11+E12+E13+E14+E15</f>
        <v>1579</v>
      </c>
      <c r="F16" s="158">
        <f>F7+F8+F9+F10+F11+F12+F13+F14+F15</f>
        <v>1631</v>
      </c>
      <c r="G16" s="157">
        <f t="shared" si="1"/>
        <v>-3.188228080931944</v>
      </c>
      <c r="H16" s="158">
        <f>H7+H8+H9+H10+H11+H12+H13+H14+H15</f>
        <v>1235</v>
      </c>
      <c r="I16" s="158">
        <f>I7+I8+I9+I10+I11+I12+I13+I14+I15</f>
        <v>1067</v>
      </c>
      <c r="J16" s="157">
        <f t="shared" si="4"/>
        <v>15.745079662605436</v>
      </c>
      <c r="K16" s="162">
        <f>K7+K8+K9+K10+K11+K12+K13+K14+K15</f>
        <v>548</v>
      </c>
      <c r="L16" s="162">
        <f>L7+L8+L9+L10+L11+L12+L13+L14+L15</f>
        <v>518</v>
      </c>
      <c r="M16" s="157">
        <f>(K16-L16)/L16*100</f>
        <v>5.7915057915057915</v>
      </c>
      <c r="N16" s="162">
        <f>N7+N8+N9+N10+N11+N12+N13+N14+N15</f>
        <v>602</v>
      </c>
      <c r="O16" s="162">
        <f>O7+O8+O9+O10+O11+O12+O13+O14+O15</f>
        <v>509</v>
      </c>
      <c r="P16" s="157">
        <f>(N16-O16)/O16*100</f>
        <v>18.271119842829076</v>
      </c>
    </row>
    <row r="17" spans="1:16" ht="16.5" thickBot="1" thickTop="1">
      <c r="A17" s="163"/>
      <c r="B17" s="164"/>
      <c r="C17" s="164"/>
      <c r="D17" s="165"/>
      <c r="E17" s="164"/>
      <c r="F17" s="164"/>
      <c r="G17" s="165"/>
      <c r="H17" s="164"/>
      <c r="I17" s="164"/>
      <c r="J17" s="166"/>
      <c r="K17" s="164"/>
      <c r="L17" s="164"/>
      <c r="M17" s="165"/>
      <c r="N17" s="164"/>
      <c r="O17" s="164"/>
      <c r="P17" s="166"/>
    </row>
    <row r="18" spans="1:16" ht="60.75" customHeight="1" thickBot="1" thickTop="1">
      <c r="A18" s="312" t="s">
        <v>135</v>
      </c>
      <c r="B18" s="312" t="s">
        <v>148</v>
      </c>
      <c r="C18" s="312"/>
      <c r="D18" s="312"/>
      <c r="E18" s="312" t="s">
        <v>149</v>
      </c>
      <c r="F18" s="312"/>
      <c r="G18" s="312"/>
      <c r="H18" s="312" t="s">
        <v>150</v>
      </c>
      <c r="I18" s="312"/>
      <c r="J18" s="312"/>
      <c r="K18" s="312" t="s">
        <v>151</v>
      </c>
      <c r="L18" s="312"/>
      <c r="M18" s="312"/>
      <c r="N18" s="312" t="s">
        <v>152</v>
      </c>
      <c r="O18" s="312"/>
      <c r="P18" s="312"/>
    </row>
    <row r="19" spans="1:16" ht="24" customHeight="1" thickBot="1" thickTop="1">
      <c r="A19" s="312"/>
      <c r="B19" s="167">
        <v>2012</v>
      </c>
      <c r="C19" s="153">
        <v>2011</v>
      </c>
      <c r="D19" s="153" t="s">
        <v>138</v>
      </c>
      <c r="E19" s="167">
        <v>2012</v>
      </c>
      <c r="F19" s="153">
        <v>2011</v>
      </c>
      <c r="G19" s="153" t="s">
        <v>138</v>
      </c>
      <c r="H19" s="167">
        <v>2012</v>
      </c>
      <c r="I19" s="153">
        <v>2011</v>
      </c>
      <c r="J19" s="153" t="s">
        <v>138</v>
      </c>
      <c r="K19" s="167">
        <v>2012</v>
      </c>
      <c r="L19" s="153">
        <v>2011</v>
      </c>
      <c r="M19" s="153" t="s">
        <v>138</v>
      </c>
      <c r="N19" s="167">
        <v>2012</v>
      </c>
      <c r="O19" s="153">
        <v>2011</v>
      </c>
      <c r="P19" s="153" t="s">
        <v>138</v>
      </c>
    </row>
    <row r="20" spans="1:16" ht="16.5" thickBot="1" thickTop="1">
      <c r="A20" s="155" t="s">
        <v>9</v>
      </c>
      <c r="B20" s="168">
        <v>4</v>
      </c>
      <c r="C20" s="169">
        <v>2</v>
      </c>
      <c r="D20" s="157"/>
      <c r="E20" s="169">
        <v>161</v>
      </c>
      <c r="F20" s="169">
        <v>165</v>
      </c>
      <c r="G20" s="157">
        <f aca="true" t="shared" si="5" ref="G20:G29">(E20-F20)/F20*100</f>
        <v>-2.4242424242424243</v>
      </c>
      <c r="H20" s="169">
        <v>114</v>
      </c>
      <c r="I20" s="169">
        <v>107</v>
      </c>
      <c r="J20" s="157">
        <f>(H20-I20)/I20*100</f>
        <v>6.5420560747663545</v>
      </c>
      <c r="K20" s="169">
        <v>47</v>
      </c>
      <c r="L20" s="169">
        <v>56</v>
      </c>
      <c r="M20" s="157">
        <f>(K20-L20)/L20*100</f>
        <v>-16.071428571428573</v>
      </c>
      <c r="N20" s="169">
        <v>1</v>
      </c>
      <c r="O20" s="169">
        <v>2</v>
      </c>
      <c r="P20" s="158">
        <f>(N20-O20)/O20*100</f>
        <v>-50</v>
      </c>
    </row>
    <row r="21" spans="1:16" ht="16.5" thickBot="1" thickTop="1">
      <c r="A21" s="155" t="s">
        <v>10</v>
      </c>
      <c r="B21" s="169">
        <v>66</v>
      </c>
      <c r="C21" s="169">
        <v>92</v>
      </c>
      <c r="D21" s="157">
        <f aca="true" t="shared" si="6" ref="D21:D27">(B21-C21)/C21*100</f>
        <v>-28.26086956521739</v>
      </c>
      <c r="E21" s="169">
        <v>47</v>
      </c>
      <c r="F21" s="169">
        <v>39</v>
      </c>
      <c r="G21" s="157">
        <f t="shared" si="5"/>
        <v>20.51282051282051</v>
      </c>
      <c r="H21" s="169">
        <v>19</v>
      </c>
      <c r="I21" s="169">
        <v>22</v>
      </c>
      <c r="J21" s="157">
        <f>(H21-I21)/I21*100</f>
        <v>-13.636363636363635</v>
      </c>
      <c r="K21" s="169">
        <v>68</v>
      </c>
      <c r="L21" s="169">
        <v>60</v>
      </c>
      <c r="M21" s="157">
        <f>(K21-L21)/L21*100</f>
        <v>13.333333333333334</v>
      </c>
      <c r="N21" s="169">
        <v>2</v>
      </c>
      <c r="O21" s="169">
        <v>6</v>
      </c>
      <c r="P21" s="157">
        <f>(N21-O21)/O21*100</f>
        <v>-66.66666666666666</v>
      </c>
    </row>
    <row r="22" spans="1:16" ht="16.5" thickBot="1" thickTop="1">
      <c r="A22" s="155" t="s">
        <v>11</v>
      </c>
      <c r="B22" s="169">
        <v>19</v>
      </c>
      <c r="C22" s="169">
        <v>44</v>
      </c>
      <c r="D22" s="157">
        <f t="shared" si="6"/>
        <v>-56.81818181818182</v>
      </c>
      <c r="E22" s="169">
        <v>36</v>
      </c>
      <c r="F22" s="169">
        <v>23</v>
      </c>
      <c r="G22" s="157">
        <f t="shared" si="5"/>
        <v>56.52173913043478</v>
      </c>
      <c r="H22" s="169">
        <v>27</v>
      </c>
      <c r="I22" s="169">
        <v>21</v>
      </c>
      <c r="J22" s="157">
        <f>(H22-I22)/I22*100</f>
        <v>28.57142857142857</v>
      </c>
      <c r="K22" s="169">
        <v>33</v>
      </c>
      <c r="L22" s="169">
        <v>29</v>
      </c>
      <c r="M22" s="157">
        <f>(K22-L22)/L22*100</f>
        <v>13.793103448275861</v>
      </c>
      <c r="N22" s="169">
        <v>42</v>
      </c>
      <c r="O22" s="169">
        <v>17</v>
      </c>
      <c r="P22" s="159" t="s">
        <v>153</v>
      </c>
    </row>
    <row r="23" spans="1:16" ht="16.5" thickBot="1" thickTop="1">
      <c r="A23" s="155" t="s">
        <v>12</v>
      </c>
      <c r="B23" s="169">
        <v>34</v>
      </c>
      <c r="C23" s="169">
        <v>58</v>
      </c>
      <c r="D23" s="157">
        <f t="shared" si="6"/>
        <v>-41.37931034482759</v>
      </c>
      <c r="E23" s="169">
        <v>33</v>
      </c>
      <c r="F23" s="169">
        <v>37</v>
      </c>
      <c r="G23" s="157">
        <f t="shared" si="5"/>
        <v>-10.81081081081081</v>
      </c>
      <c r="H23" s="169">
        <v>40</v>
      </c>
      <c r="I23" s="169">
        <v>15</v>
      </c>
      <c r="J23" s="159" t="s">
        <v>154</v>
      </c>
      <c r="K23" s="169">
        <v>44</v>
      </c>
      <c r="L23" s="169">
        <v>18</v>
      </c>
      <c r="M23" s="159" t="s">
        <v>155</v>
      </c>
      <c r="N23" s="169">
        <v>30</v>
      </c>
      <c r="O23" s="169">
        <v>6</v>
      </c>
      <c r="P23" s="159" t="s">
        <v>156</v>
      </c>
    </row>
    <row r="24" spans="1:16" ht="16.5" thickBot="1" thickTop="1">
      <c r="A24" s="155" t="s">
        <v>13</v>
      </c>
      <c r="B24" s="169">
        <v>152</v>
      </c>
      <c r="C24" s="169">
        <v>127</v>
      </c>
      <c r="D24" s="157">
        <f t="shared" si="6"/>
        <v>19.68503937007874</v>
      </c>
      <c r="E24" s="169">
        <v>45</v>
      </c>
      <c r="F24" s="169">
        <v>40</v>
      </c>
      <c r="G24" s="157">
        <f t="shared" si="5"/>
        <v>12.5</v>
      </c>
      <c r="H24" s="169">
        <v>27</v>
      </c>
      <c r="I24" s="169">
        <v>24</v>
      </c>
      <c r="J24" s="157">
        <f>(H24-I24)/I24*100</f>
        <v>12.5</v>
      </c>
      <c r="K24" s="169">
        <v>39</v>
      </c>
      <c r="L24" s="169">
        <v>31</v>
      </c>
      <c r="M24" s="157">
        <f>(K24-L24)/L24*100</f>
        <v>25.806451612903224</v>
      </c>
      <c r="N24" s="169">
        <v>15</v>
      </c>
      <c r="O24" s="169">
        <v>41</v>
      </c>
      <c r="P24" s="157">
        <f>(N24-O24)/O24*100</f>
        <v>-63.41463414634146</v>
      </c>
    </row>
    <row r="25" spans="1:16" ht="16.5" thickBot="1" thickTop="1">
      <c r="A25" s="155" t="s">
        <v>14</v>
      </c>
      <c r="B25" s="169">
        <v>63</v>
      </c>
      <c r="C25" s="169">
        <v>91</v>
      </c>
      <c r="D25" s="157">
        <f t="shared" si="6"/>
        <v>-30.76923076923077</v>
      </c>
      <c r="E25" s="169">
        <v>16</v>
      </c>
      <c r="F25" s="169">
        <v>9</v>
      </c>
      <c r="G25" s="157">
        <f t="shared" si="5"/>
        <v>77.77777777777779</v>
      </c>
      <c r="H25" s="169">
        <v>12</v>
      </c>
      <c r="I25" s="169">
        <v>20</v>
      </c>
      <c r="J25" s="158">
        <f>(H25-I25)/I25*100</f>
        <v>-40</v>
      </c>
      <c r="K25" s="169">
        <v>25</v>
      </c>
      <c r="L25" s="169">
        <v>33</v>
      </c>
      <c r="M25" s="157">
        <f>(K25-L25)/L25*100</f>
        <v>-24.242424242424242</v>
      </c>
      <c r="N25" s="169"/>
      <c r="O25" s="169">
        <v>3</v>
      </c>
      <c r="P25" s="157"/>
    </row>
    <row r="26" spans="1:16" ht="16.5" thickBot="1" thickTop="1">
      <c r="A26" s="155" t="s">
        <v>15</v>
      </c>
      <c r="B26" s="169">
        <v>20</v>
      </c>
      <c r="C26" s="169">
        <v>34</v>
      </c>
      <c r="D26" s="157">
        <f t="shared" si="6"/>
        <v>-41.17647058823529</v>
      </c>
      <c r="E26" s="169">
        <v>27</v>
      </c>
      <c r="F26" s="169">
        <v>20</v>
      </c>
      <c r="G26" s="158">
        <f t="shared" si="5"/>
        <v>35</v>
      </c>
      <c r="H26" s="169">
        <v>2</v>
      </c>
      <c r="I26" s="169">
        <v>14</v>
      </c>
      <c r="J26" s="157">
        <f>(H26-I26)/I26*100</f>
        <v>-85.71428571428571</v>
      </c>
      <c r="K26" s="169">
        <v>6</v>
      </c>
      <c r="L26" s="169">
        <v>4</v>
      </c>
      <c r="M26" s="158">
        <f>(K26-L26)/L26*100</f>
        <v>50</v>
      </c>
      <c r="N26" s="169"/>
      <c r="O26" s="169"/>
      <c r="P26" s="157"/>
    </row>
    <row r="27" spans="1:16" ht="16.5" thickBot="1" thickTop="1">
      <c r="A27" s="155" t="s">
        <v>16</v>
      </c>
      <c r="B27" s="169">
        <v>91</v>
      </c>
      <c r="C27" s="169">
        <v>99</v>
      </c>
      <c r="D27" s="157">
        <f t="shared" si="6"/>
        <v>-8.080808080808081</v>
      </c>
      <c r="E27" s="169">
        <v>42</v>
      </c>
      <c r="F27" s="169">
        <v>36</v>
      </c>
      <c r="G27" s="157">
        <f t="shared" si="5"/>
        <v>16.666666666666664</v>
      </c>
      <c r="H27" s="169">
        <v>21</v>
      </c>
      <c r="I27" s="169">
        <v>29</v>
      </c>
      <c r="J27" s="157">
        <f>(H27-I27)/I27*100</f>
        <v>-27.586206896551722</v>
      </c>
      <c r="K27" s="169">
        <v>22</v>
      </c>
      <c r="L27" s="169">
        <v>22</v>
      </c>
      <c r="M27" s="157"/>
      <c r="N27" s="169">
        <v>22</v>
      </c>
      <c r="O27" s="169">
        <v>25</v>
      </c>
      <c r="P27" s="158">
        <f>(N27-O27)/O27*100</f>
        <v>-12</v>
      </c>
    </row>
    <row r="28" spans="1:16" ht="17.25" customHeight="1" thickBot="1" thickTop="1">
      <c r="A28" s="160" t="s">
        <v>147</v>
      </c>
      <c r="B28" s="169">
        <v>1</v>
      </c>
      <c r="C28" s="169"/>
      <c r="D28" s="157"/>
      <c r="E28" s="169">
        <v>17</v>
      </c>
      <c r="F28" s="169">
        <v>14</v>
      </c>
      <c r="G28" s="157">
        <f t="shared" si="5"/>
        <v>21.428571428571427</v>
      </c>
      <c r="H28" s="169"/>
      <c r="I28" s="169"/>
      <c r="J28" s="157"/>
      <c r="K28" s="169"/>
      <c r="L28" s="169">
        <v>1</v>
      </c>
      <c r="M28" s="157"/>
      <c r="N28" s="169"/>
      <c r="O28" s="169"/>
      <c r="P28" s="158"/>
    </row>
    <row r="29" spans="1:16" ht="16.5" thickBot="1" thickTop="1">
      <c r="A29" s="161" t="s">
        <v>33</v>
      </c>
      <c r="B29" s="162">
        <f>B20+B21+B22+B23+B24+B25+B26+B27+B28</f>
        <v>450</v>
      </c>
      <c r="C29" s="162">
        <f>C20+C21+C22+C23+C24+C25+C26+C27+C28</f>
        <v>547</v>
      </c>
      <c r="D29" s="157">
        <f>(B29-C29)/C29*100</f>
        <v>-17.73308957952468</v>
      </c>
      <c r="E29" s="162">
        <f>E20+E21+E22+E23+E24+E25+E26+E27+E28</f>
        <v>424</v>
      </c>
      <c r="F29" s="162">
        <f>F20+F21+F22+F23+F24+F25+F26+F27+F28</f>
        <v>383</v>
      </c>
      <c r="G29" s="157">
        <f t="shared" si="5"/>
        <v>10.704960835509137</v>
      </c>
      <c r="H29" s="162">
        <f>H20+H21+H22+H23+H24+H25+H26+H27+H28</f>
        <v>262</v>
      </c>
      <c r="I29" s="162">
        <f>I20+I21+I22+I23+I24+I25+I26+I27+I28</f>
        <v>252</v>
      </c>
      <c r="J29" s="158">
        <f>(H29-I29)/I29*100</f>
        <v>3.968253968253968</v>
      </c>
      <c r="K29" s="162">
        <f>K20+K21+K22+K23+K24+K25+K26+K27+K28</f>
        <v>284</v>
      </c>
      <c r="L29" s="162">
        <f>L20+L21+L22+L23+L24+L25+L26+L27+L28</f>
        <v>254</v>
      </c>
      <c r="M29" s="157">
        <f>(K29-L29)/L29*100</f>
        <v>11.811023622047244</v>
      </c>
      <c r="N29" s="162">
        <f>N20+N21+N22+N23+N24+N25+N26+N27+N28</f>
        <v>112</v>
      </c>
      <c r="O29" s="162">
        <f>O20+O21+O22+O23+O24+O25+O26+O27+O28</f>
        <v>100</v>
      </c>
      <c r="P29" s="158">
        <f>(N29-O29)/O29*100</f>
        <v>12</v>
      </c>
    </row>
    <row r="31" ht="12.75">
      <c r="N31" s="129" t="s">
        <v>18</v>
      </c>
    </row>
    <row r="32" spans="1:16" ht="18.75">
      <c r="A32" s="313" t="s">
        <v>157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</row>
    <row r="33" spans="1:16" ht="18.75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</row>
    <row r="34" spans="1:16" ht="52.5" customHeight="1" thickBot="1">
      <c r="A34" s="312" t="s">
        <v>135</v>
      </c>
      <c r="B34" s="314" t="s">
        <v>141</v>
      </c>
      <c r="C34" s="314"/>
      <c r="D34" s="314"/>
      <c r="E34" s="314" t="s">
        <v>142</v>
      </c>
      <c r="F34" s="314"/>
      <c r="G34" s="314"/>
      <c r="H34" s="312" t="s">
        <v>143</v>
      </c>
      <c r="I34" s="312"/>
      <c r="J34" s="312"/>
      <c r="K34" s="312" t="s">
        <v>144</v>
      </c>
      <c r="L34" s="312"/>
      <c r="M34" s="312"/>
      <c r="N34" s="312" t="s">
        <v>145</v>
      </c>
      <c r="O34" s="312"/>
      <c r="P34" s="312"/>
    </row>
    <row r="35" spans="1:16" ht="33" customHeight="1" thickBot="1" thickTop="1">
      <c r="A35" s="312"/>
      <c r="B35" s="167">
        <v>2013</v>
      </c>
      <c r="C35" s="153">
        <v>2012</v>
      </c>
      <c r="D35" s="153" t="s">
        <v>138</v>
      </c>
      <c r="E35" s="167">
        <v>2013</v>
      </c>
      <c r="F35" s="153">
        <v>2012</v>
      </c>
      <c r="G35" s="153" t="s">
        <v>138</v>
      </c>
      <c r="H35" s="154">
        <v>2013</v>
      </c>
      <c r="I35" s="170">
        <v>2012</v>
      </c>
      <c r="J35" s="153" t="s">
        <v>138</v>
      </c>
      <c r="K35" s="167">
        <v>2013</v>
      </c>
      <c r="L35" s="153">
        <v>2012</v>
      </c>
      <c r="M35" s="153" t="s">
        <v>138</v>
      </c>
      <c r="N35" s="154">
        <v>2013</v>
      </c>
      <c r="O35" s="170">
        <v>2012</v>
      </c>
      <c r="P35" s="153" t="s">
        <v>138</v>
      </c>
    </row>
    <row r="36" spans="1:16" ht="16.5" thickBot="1" thickTop="1">
      <c r="A36" s="171" t="s">
        <v>9</v>
      </c>
      <c r="B36" s="168">
        <v>1163</v>
      </c>
      <c r="C36" s="168">
        <v>1276</v>
      </c>
      <c r="D36" s="172">
        <f aca="true" t="shared" si="7" ref="D36:D45">(B36-C36)/C36*100</f>
        <v>-8.855799373040753</v>
      </c>
      <c r="E36" s="168">
        <v>401</v>
      </c>
      <c r="F36" s="168">
        <v>486</v>
      </c>
      <c r="G36" s="172">
        <f aca="true" t="shared" si="8" ref="G36:G43">(E36-F36)/F36*100</f>
        <v>-17.48971193415638</v>
      </c>
      <c r="H36" s="168">
        <v>296</v>
      </c>
      <c r="I36" s="168">
        <v>434</v>
      </c>
      <c r="J36" s="172">
        <f aca="true" t="shared" si="9" ref="J36:J45">(H36-I36)/I36*100</f>
        <v>-31.797235023041477</v>
      </c>
      <c r="K36" s="168">
        <v>133</v>
      </c>
      <c r="L36" s="168">
        <v>205</v>
      </c>
      <c r="M36" s="172">
        <f>(K36-L36)/L36*100</f>
        <v>-35.12195121951219</v>
      </c>
      <c r="N36" s="168">
        <v>290</v>
      </c>
      <c r="O36" s="168">
        <v>452</v>
      </c>
      <c r="P36" s="172">
        <f>(N36-O36)/O36*100</f>
        <v>-35.84070796460177</v>
      </c>
    </row>
    <row r="37" spans="1:16" ht="16.5" thickBot="1" thickTop="1">
      <c r="A37" s="171" t="s">
        <v>10</v>
      </c>
      <c r="B37" s="168">
        <v>366</v>
      </c>
      <c r="C37" s="168">
        <v>424</v>
      </c>
      <c r="D37" s="172">
        <f t="shared" si="7"/>
        <v>-13.679245283018867</v>
      </c>
      <c r="E37" s="168">
        <v>140</v>
      </c>
      <c r="F37" s="168">
        <v>207</v>
      </c>
      <c r="G37" s="172">
        <f t="shared" si="8"/>
        <v>-32.367149758454104</v>
      </c>
      <c r="H37" s="168">
        <v>58</v>
      </c>
      <c r="I37" s="168">
        <v>60</v>
      </c>
      <c r="J37" s="172">
        <f t="shared" si="9"/>
        <v>-3.3333333333333335</v>
      </c>
      <c r="K37" s="168">
        <v>53</v>
      </c>
      <c r="L37" s="168">
        <v>130</v>
      </c>
      <c r="M37" s="172">
        <f>(K37-L37)/L37*100</f>
        <v>-59.23076923076923</v>
      </c>
      <c r="N37" s="168">
        <v>3</v>
      </c>
      <c r="O37" s="168">
        <v>4</v>
      </c>
      <c r="P37" s="173">
        <f>(N37-O37)/O37*100</f>
        <v>-25</v>
      </c>
    </row>
    <row r="38" spans="1:16" ht="16.5" thickBot="1" thickTop="1">
      <c r="A38" s="171" t="s">
        <v>11</v>
      </c>
      <c r="B38" s="168">
        <v>297</v>
      </c>
      <c r="C38" s="168">
        <v>342</v>
      </c>
      <c r="D38" s="172">
        <f t="shared" si="7"/>
        <v>-13.157894736842104</v>
      </c>
      <c r="E38" s="168">
        <v>106</v>
      </c>
      <c r="F38" s="168">
        <v>96</v>
      </c>
      <c r="G38" s="172">
        <f t="shared" si="8"/>
        <v>10.416666666666668</v>
      </c>
      <c r="H38" s="168">
        <v>78</v>
      </c>
      <c r="I38" s="168">
        <v>113</v>
      </c>
      <c r="J38" s="173">
        <f t="shared" si="9"/>
        <v>-30.973451327433626</v>
      </c>
      <c r="K38" s="168">
        <v>41</v>
      </c>
      <c r="L38" s="168">
        <v>44</v>
      </c>
      <c r="M38" s="172">
        <f>(K38-L38)/L38*100</f>
        <v>-6.8181818181818175</v>
      </c>
      <c r="N38" s="168">
        <v>13</v>
      </c>
      <c r="O38" s="168">
        <v>5</v>
      </c>
      <c r="P38" s="174" t="s">
        <v>158</v>
      </c>
    </row>
    <row r="39" spans="1:16" ht="16.5" thickBot="1" thickTop="1">
      <c r="A39" s="171" t="s">
        <v>12</v>
      </c>
      <c r="B39" s="168">
        <v>326</v>
      </c>
      <c r="C39" s="168">
        <v>398</v>
      </c>
      <c r="D39" s="172">
        <f t="shared" si="7"/>
        <v>-18.090452261306535</v>
      </c>
      <c r="E39" s="168">
        <v>134</v>
      </c>
      <c r="F39" s="168">
        <v>149</v>
      </c>
      <c r="G39" s="172">
        <f t="shared" si="8"/>
        <v>-10.06711409395973</v>
      </c>
      <c r="H39" s="168">
        <v>195</v>
      </c>
      <c r="I39" s="168">
        <v>314</v>
      </c>
      <c r="J39" s="172">
        <f t="shared" si="9"/>
        <v>-37.898089171974526</v>
      </c>
      <c r="K39" s="168">
        <v>25</v>
      </c>
      <c r="L39" s="168">
        <v>12</v>
      </c>
      <c r="M39" s="174" t="s">
        <v>146</v>
      </c>
      <c r="N39" s="168">
        <v>1</v>
      </c>
      <c r="O39" s="168">
        <v>11</v>
      </c>
      <c r="P39" s="172">
        <f>(N39-O39)/O39*100</f>
        <v>-90.9090909090909</v>
      </c>
    </row>
    <row r="40" spans="1:16" ht="16.5" thickBot="1" thickTop="1">
      <c r="A40" s="171" t="s">
        <v>13</v>
      </c>
      <c r="B40" s="168">
        <v>279</v>
      </c>
      <c r="C40" s="168">
        <v>356</v>
      </c>
      <c r="D40" s="172">
        <f t="shared" si="7"/>
        <v>-21.629213483146067</v>
      </c>
      <c r="E40" s="168">
        <v>153</v>
      </c>
      <c r="F40" s="168">
        <v>193</v>
      </c>
      <c r="G40" s="172">
        <f t="shared" si="8"/>
        <v>-20.72538860103627</v>
      </c>
      <c r="H40" s="168">
        <v>64</v>
      </c>
      <c r="I40" s="168">
        <v>99</v>
      </c>
      <c r="J40" s="172">
        <f t="shared" si="9"/>
        <v>-35.35353535353536</v>
      </c>
      <c r="K40" s="168">
        <v>45</v>
      </c>
      <c r="L40" s="168">
        <v>41</v>
      </c>
      <c r="M40" s="172">
        <f>(K40-L40)/L40*100</f>
        <v>9.75609756097561</v>
      </c>
      <c r="N40" s="168">
        <v>10</v>
      </c>
      <c r="O40" s="168">
        <v>13</v>
      </c>
      <c r="P40" s="172">
        <f>(N40-O40)/O40*100</f>
        <v>-23.076923076923077</v>
      </c>
    </row>
    <row r="41" spans="1:16" ht="16.5" thickBot="1" thickTop="1">
      <c r="A41" s="171" t="s">
        <v>14</v>
      </c>
      <c r="B41" s="168">
        <v>307</v>
      </c>
      <c r="C41" s="168">
        <v>243</v>
      </c>
      <c r="D41" s="172">
        <f t="shared" si="7"/>
        <v>26.337448559670783</v>
      </c>
      <c r="E41" s="168">
        <v>146</v>
      </c>
      <c r="F41" s="168">
        <v>110</v>
      </c>
      <c r="G41" s="172">
        <f t="shared" si="8"/>
        <v>32.72727272727273</v>
      </c>
      <c r="H41" s="168">
        <v>70</v>
      </c>
      <c r="I41" s="168">
        <v>62</v>
      </c>
      <c r="J41" s="172">
        <f t="shared" si="9"/>
        <v>12.903225806451612</v>
      </c>
      <c r="K41" s="168">
        <v>120</v>
      </c>
      <c r="L41" s="168">
        <v>58</v>
      </c>
      <c r="M41" s="174" t="s">
        <v>146</v>
      </c>
      <c r="N41" s="168">
        <v>16</v>
      </c>
      <c r="O41" s="168">
        <v>20</v>
      </c>
      <c r="P41" s="173">
        <f>(N41-O41)/O41*100</f>
        <v>-20</v>
      </c>
    </row>
    <row r="42" spans="1:16" ht="16.5" thickBot="1" thickTop="1">
      <c r="A42" s="171" t="s">
        <v>15</v>
      </c>
      <c r="B42" s="168">
        <v>293</v>
      </c>
      <c r="C42" s="168">
        <v>389</v>
      </c>
      <c r="D42" s="172">
        <f t="shared" si="7"/>
        <v>-24.67866323907455</v>
      </c>
      <c r="E42" s="168">
        <v>99</v>
      </c>
      <c r="F42" s="168">
        <v>120</v>
      </c>
      <c r="G42" s="172">
        <f t="shared" si="8"/>
        <v>-17.5</v>
      </c>
      <c r="H42" s="168">
        <v>38</v>
      </c>
      <c r="I42" s="168">
        <v>52</v>
      </c>
      <c r="J42" s="172">
        <f t="shared" si="9"/>
        <v>-26.923076923076923</v>
      </c>
      <c r="K42" s="168">
        <v>22</v>
      </c>
      <c r="L42" s="168">
        <v>11</v>
      </c>
      <c r="M42" s="174" t="s">
        <v>146</v>
      </c>
      <c r="N42" s="168">
        <v>7</v>
      </c>
      <c r="O42" s="168">
        <v>17</v>
      </c>
      <c r="P42" s="172">
        <f>(N42-O42)/O42*100</f>
        <v>-58.82352941176471</v>
      </c>
    </row>
    <row r="43" spans="1:16" ht="16.5" thickBot="1" thickTop="1">
      <c r="A43" s="171" t="s">
        <v>16</v>
      </c>
      <c r="B43" s="168">
        <v>394</v>
      </c>
      <c r="C43" s="168">
        <v>319</v>
      </c>
      <c r="D43" s="172">
        <f t="shared" si="7"/>
        <v>23.510971786833856</v>
      </c>
      <c r="E43" s="168">
        <v>252</v>
      </c>
      <c r="F43" s="168">
        <v>217</v>
      </c>
      <c r="G43" s="172">
        <f t="shared" si="8"/>
        <v>16.129032258064516</v>
      </c>
      <c r="H43" s="168">
        <v>115</v>
      </c>
      <c r="I43" s="168">
        <v>97</v>
      </c>
      <c r="J43" s="172">
        <f t="shared" si="9"/>
        <v>18.556701030927837</v>
      </c>
      <c r="K43" s="168">
        <v>68</v>
      </c>
      <c r="L43" s="168">
        <v>47</v>
      </c>
      <c r="M43" s="172">
        <f>(K43-L43)/L43*100</f>
        <v>44.680851063829785</v>
      </c>
      <c r="N43" s="168">
        <v>65</v>
      </c>
      <c r="O43" s="168">
        <v>80</v>
      </c>
      <c r="P43" s="172">
        <f>(N43-O43)/O43*100</f>
        <v>-18.75</v>
      </c>
    </row>
    <row r="44" spans="1:16" ht="31.5" thickBot="1" thickTop="1">
      <c r="A44" s="175" t="s">
        <v>147</v>
      </c>
      <c r="B44" s="168">
        <v>1</v>
      </c>
      <c r="C44" s="168">
        <v>2</v>
      </c>
      <c r="D44" s="176">
        <f t="shared" si="7"/>
        <v>-50</v>
      </c>
      <c r="E44" s="168">
        <v>2</v>
      </c>
      <c r="F44" s="168">
        <v>1</v>
      </c>
      <c r="G44" s="172"/>
      <c r="H44" s="168">
        <v>1</v>
      </c>
      <c r="I44" s="168">
        <v>4</v>
      </c>
      <c r="J44" s="173">
        <f t="shared" si="9"/>
        <v>-75</v>
      </c>
      <c r="K44" s="168">
        <v>1</v>
      </c>
      <c r="L44" s="168"/>
      <c r="M44" s="172"/>
      <c r="N44" s="168"/>
      <c r="O44" s="168"/>
      <c r="P44" s="172"/>
    </row>
    <row r="45" spans="1:16" ht="16.5" thickBot="1" thickTop="1">
      <c r="A45" s="177" t="s">
        <v>33</v>
      </c>
      <c r="B45" s="239">
        <f>B36+B37+B38+B39+B40+B41+B42+B43+B44</f>
        <v>3426</v>
      </c>
      <c r="C45" s="239">
        <f>C36+C37+C38+C39+C40+C41+C42+C43+C44</f>
        <v>3749</v>
      </c>
      <c r="D45" s="172">
        <f t="shared" si="7"/>
        <v>-8.615630834889304</v>
      </c>
      <c r="E45" s="239">
        <f>E36+E37+E38+E39+E40+E41+E42+E43+E44</f>
        <v>1433</v>
      </c>
      <c r="F45" s="239">
        <f>F36+F37+F38+F39+F40+F41+F42+F43+F44</f>
        <v>1579</v>
      </c>
      <c r="G45" s="172">
        <f>(E45-F45)/F45*100</f>
        <v>-9.246358454718177</v>
      </c>
      <c r="H45" s="239">
        <f>H36+H37+H38+H39+H40+H41+H42+H43+H44</f>
        <v>915</v>
      </c>
      <c r="I45" s="239">
        <f>I36+I37+I38+I39+I40+I41+I42+I43+I44</f>
        <v>1235</v>
      </c>
      <c r="J45" s="172">
        <f t="shared" si="9"/>
        <v>-25.910931174089068</v>
      </c>
      <c r="K45" s="177">
        <f>K36+K37+K38+K39+K40+K41+K42+K43+K44</f>
        <v>508</v>
      </c>
      <c r="L45" s="177">
        <f>L36+L37+L38+L39+L40+L41+L42+L43+L44</f>
        <v>548</v>
      </c>
      <c r="M45" s="172">
        <f>(K45-L45)/L45*100</f>
        <v>-7.2992700729927</v>
      </c>
      <c r="N45" s="177">
        <f>N36+N37+N38+N39+N40+N41+N42+N43+N44</f>
        <v>405</v>
      </c>
      <c r="O45" s="177">
        <f>O36+O37+O38+O39+O40+O41+O42+O43+O44</f>
        <v>602</v>
      </c>
      <c r="P45" s="172">
        <f>(N45-O45)/O45*100</f>
        <v>-32.72425249169435</v>
      </c>
    </row>
    <row r="46" spans="1:16" ht="16.5" thickBot="1" thickTop="1">
      <c r="A46" s="163"/>
      <c r="B46" s="164"/>
      <c r="C46" s="164"/>
      <c r="D46" s="165"/>
      <c r="E46" s="164"/>
      <c r="F46" s="164"/>
      <c r="G46" s="165"/>
      <c r="H46" s="164"/>
      <c r="I46" s="164"/>
      <c r="J46" s="166"/>
      <c r="K46" s="164"/>
      <c r="L46" s="164"/>
      <c r="M46" s="165"/>
      <c r="N46" s="164"/>
      <c r="O46" s="164"/>
      <c r="P46" s="166"/>
    </row>
    <row r="47" spans="1:16" ht="63.75" customHeight="1" thickBot="1" thickTop="1">
      <c r="A47" s="312" t="s">
        <v>135</v>
      </c>
      <c r="B47" s="312" t="s">
        <v>148</v>
      </c>
      <c r="C47" s="312"/>
      <c r="D47" s="312"/>
      <c r="E47" s="312" t="s">
        <v>149</v>
      </c>
      <c r="F47" s="312"/>
      <c r="G47" s="312"/>
      <c r="H47" s="312" t="s">
        <v>150</v>
      </c>
      <c r="I47" s="312"/>
      <c r="J47" s="312"/>
      <c r="K47" s="312" t="s">
        <v>151</v>
      </c>
      <c r="L47" s="312"/>
      <c r="M47" s="312"/>
      <c r="N47" s="312" t="s">
        <v>152</v>
      </c>
      <c r="O47" s="312"/>
      <c r="P47" s="312"/>
    </row>
    <row r="48" spans="1:16" ht="21.75" customHeight="1" thickBot="1" thickTop="1">
      <c r="A48" s="312"/>
      <c r="B48" s="167">
        <v>2013</v>
      </c>
      <c r="C48" s="153">
        <v>2012</v>
      </c>
      <c r="D48" s="153" t="s">
        <v>138</v>
      </c>
      <c r="E48" s="154">
        <v>2013</v>
      </c>
      <c r="F48" s="170">
        <v>2012</v>
      </c>
      <c r="G48" s="153" t="s">
        <v>138</v>
      </c>
      <c r="H48" s="154">
        <v>2013</v>
      </c>
      <c r="I48" s="170">
        <v>2012</v>
      </c>
      <c r="J48" s="153" t="s">
        <v>138</v>
      </c>
      <c r="K48" s="154">
        <v>2013</v>
      </c>
      <c r="L48" s="170">
        <v>2012</v>
      </c>
      <c r="M48" s="153" t="s">
        <v>138</v>
      </c>
      <c r="N48" s="154">
        <v>2013</v>
      </c>
      <c r="O48" s="170">
        <v>2012</v>
      </c>
      <c r="P48" s="153" t="s">
        <v>138</v>
      </c>
    </row>
    <row r="49" spans="1:16" ht="16.5" thickBot="1" thickTop="1">
      <c r="A49" s="171" t="s">
        <v>9</v>
      </c>
      <c r="B49" s="168">
        <v>5</v>
      </c>
      <c r="C49" s="168">
        <v>4</v>
      </c>
      <c r="D49" s="173">
        <f aca="true" t="shared" si="10" ref="D49:D56">(B49-C49)/C49*100</f>
        <v>25</v>
      </c>
      <c r="E49" s="168">
        <v>124</v>
      </c>
      <c r="F49" s="168">
        <v>161</v>
      </c>
      <c r="G49" s="173">
        <f aca="true" t="shared" si="11" ref="G49:G58">(E49-F49)/F49*100</f>
        <v>-22.981366459627328</v>
      </c>
      <c r="H49" s="168">
        <v>95</v>
      </c>
      <c r="I49" s="168">
        <v>114</v>
      </c>
      <c r="J49" s="172">
        <f aca="true" t="shared" si="12" ref="J49:J54">(H49-I49)/I49*100</f>
        <v>-16.666666666666664</v>
      </c>
      <c r="K49" s="168">
        <v>47</v>
      </c>
      <c r="L49" s="168">
        <v>47</v>
      </c>
      <c r="M49" s="172"/>
      <c r="N49" s="168"/>
      <c r="O49" s="168">
        <v>1</v>
      </c>
      <c r="P49" s="173"/>
    </row>
    <row r="50" spans="1:16" ht="16.5" thickBot="1" thickTop="1">
      <c r="A50" s="171" t="s">
        <v>10</v>
      </c>
      <c r="B50" s="168">
        <v>71</v>
      </c>
      <c r="C50" s="168">
        <v>66</v>
      </c>
      <c r="D50" s="172">
        <f t="shared" si="10"/>
        <v>7.575757575757576</v>
      </c>
      <c r="E50" s="168">
        <v>41</v>
      </c>
      <c r="F50" s="168">
        <v>47</v>
      </c>
      <c r="G50" s="172">
        <f t="shared" si="11"/>
        <v>-12.76595744680851</v>
      </c>
      <c r="H50" s="168">
        <v>10</v>
      </c>
      <c r="I50" s="168">
        <v>19</v>
      </c>
      <c r="J50" s="172">
        <f t="shared" si="12"/>
        <v>-47.368421052631575</v>
      </c>
      <c r="K50" s="168">
        <v>41</v>
      </c>
      <c r="L50" s="168">
        <v>68</v>
      </c>
      <c r="M50" s="172">
        <f>(K50-L50)/L50*100</f>
        <v>-39.705882352941174</v>
      </c>
      <c r="N50" s="168">
        <v>7</v>
      </c>
      <c r="O50" s="168">
        <v>2</v>
      </c>
      <c r="P50" s="174" t="s">
        <v>159</v>
      </c>
    </row>
    <row r="51" spans="1:16" ht="16.5" thickBot="1" thickTop="1">
      <c r="A51" s="171" t="s">
        <v>11</v>
      </c>
      <c r="B51" s="168">
        <v>16</v>
      </c>
      <c r="C51" s="168">
        <v>19</v>
      </c>
      <c r="D51" s="172">
        <f t="shared" si="10"/>
        <v>-15.789473684210526</v>
      </c>
      <c r="E51" s="168">
        <v>44</v>
      </c>
      <c r="F51" s="168">
        <v>36</v>
      </c>
      <c r="G51" s="172">
        <f t="shared" si="11"/>
        <v>22.22222222222222</v>
      </c>
      <c r="H51" s="168">
        <v>15</v>
      </c>
      <c r="I51" s="168">
        <v>27</v>
      </c>
      <c r="J51" s="172">
        <f t="shared" si="12"/>
        <v>-44.44444444444444</v>
      </c>
      <c r="K51" s="168">
        <v>20</v>
      </c>
      <c r="L51" s="168">
        <v>33</v>
      </c>
      <c r="M51" s="172">
        <f>(K51-L51)/L51*100</f>
        <v>-39.39393939393939</v>
      </c>
      <c r="N51" s="168">
        <v>9</v>
      </c>
      <c r="O51" s="168">
        <v>42</v>
      </c>
      <c r="P51" s="172">
        <f>(N51-O51)/O51*100</f>
        <v>-78.57142857142857</v>
      </c>
    </row>
    <row r="52" spans="1:16" ht="16.5" thickBot="1" thickTop="1">
      <c r="A52" s="171" t="s">
        <v>12</v>
      </c>
      <c r="B52" s="168">
        <v>40</v>
      </c>
      <c r="C52" s="168">
        <v>34</v>
      </c>
      <c r="D52" s="172">
        <f t="shared" si="10"/>
        <v>17.647058823529413</v>
      </c>
      <c r="E52" s="168">
        <v>28</v>
      </c>
      <c r="F52" s="168">
        <v>33</v>
      </c>
      <c r="G52" s="172">
        <f t="shared" si="11"/>
        <v>-15.151515151515152</v>
      </c>
      <c r="H52" s="168">
        <v>21</v>
      </c>
      <c r="I52" s="168">
        <v>40</v>
      </c>
      <c r="J52" s="172">
        <f t="shared" si="12"/>
        <v>-47.5</v>
      </c>
      <c r="K52" s="168">
        <v>18</v>
      </c>
      <c r="L52" s="168">
        <v>44</v>
      </c>
      <c r="M52" s="172">
        <f>(K52-L52)/L52*100</f>
        <v>-59.09090909090909</v>
      </c>
      <c r="N52" s="168">
        <v>2</v>
      </c>
      <c r="O52" s="168">
        <v>30</v>
      </c>
      <c r="P52" s="172">
        <f>(N52-O52)/O52*100</f>
        <v>-93.33333333333333</v>
      </c>
    </row>
    <row r="53" spans="1:16" ht="16.5" thickBot="1" thickTop="1">
      <c r="A53" s="171" t="s">
        <v>13</v>
      </c>
      <c r="B53" s="168">
        <v>78</v>
      </c>
      <c r="C53" s="168">
        <v>152</v>
      </c>
      <c r="D53" s="172">
        <f t="shared" si="10"/>
        <v>-48.68421052631579</v>
      </c>
      <c r="E53" s="168">
        <v>42</v>
      </c>
      <c r="F53" s="168">
        <v>45</v>
      </c>
      <c r="G53" s="172">
        <f t="shared" si="11"/>
        <v>-6.666666666666667</v>
      </c>
      <c r="H53" s="168">
        <v>11</v>
      </c>
      <c r="I53" s="168">
        <v>27</v>
      </c>
      <c r="J53" s="172">
        <f t="shared" si="12"/>
        <v>-59.25925925925925</v>
      </c>
      <c r="K53" s="168">
        <v>22</v>
      </c>
      <c r="L53" s="168">
        <v>39</v>
      </c>
      <c r="M53" s="172">
        <f>(K53-L53)/L53*100</f>
        <v>-43.58974358974359</v>
      </c>
      <c r="N53" s="168">
        <v>21</v>
      </c>
      <c r="O53" s="168">
        <v>15</v>
      </c>
      <c r="P53" s="173">
        <f>(N53-O53)/O53*100</f>
        <v>40</v>
      </c>
    </row>
    <row r="54" spans="1:16" ht="16.5" thickBot="1" thickTop="1">
      <c r="A54" s="171" t="s">
        <v>14</v>
      </c>
      <c r="B54" s="168">
        <v>82</v>
      </c>
      <c r="C54" s="168">
        <v>63</v>
      </c>
      <c r="D54" s="172">
        <f t="shared" si="10"/>
        <v>30.158730158730158</v>
      </c>
      <c r="E54" s="168">
        <v>23</v>
      </c>
      <c r="F54" s="168">
        <v>16</v>
      </c>
      <c r="G54" s="172">
        <f t="shared" si="11"/>
        <v>43.75</v>
      </c>
      <c r="H54" s="168">
        <v>9</v>
      </c>
      <c r="I54" s="168">
        <v>12</v>
      </c>
      <c r="J54" s="173">
        <f t="shared" si="12"/>
        <v>-25</v>
      </c>
      <c r="K54" s="168">
        <v>18</v>
      </c>
      <c r="L54" s="168">
        <v>25</v>
      </c>
      <c r="M54" s="173">
        <f>(K54-L54)/L54*100</f>
        <v>-28.000000000000004</v>
      </c>
      <c r="N54" s="168">
        <v>9</v>
      </c>
      <c r="O54" s="168"/>
      <c r="P54" s="172"/>
    </row>
    <row r="55" spans="1:16" ht="16.5" thickBot="1" thickTop="1">
      <c r="A55" s="171" t="s">
        <v>15</v>
      </c>
      <c r="B55" s="168">
        <v>5</v>
      </c>
      <c r="C55" s="168">
        <v>20</v>
      </c>
      <c r="D55" s="173">
        <f t="shared" si="10"/>
        <v>-75</v>
      </c>
      <c r="E55" s="168">
        <v>25</v>
      </c>
      <c r="F55" s="168">
        <v>27</v>
      </c>
      <c r="G55" s="172">
        <f t="shared" si="11"/>
        <v>-7.4074074074074066</v>
      </c>
      <c r="H55" s="168">
        <v>2</v>
      </c>
      <c r="I55" s="168">
        <v>2</v>
      </c>
      <c r="J55" s="172"/>
      <c r="K55" s="168">
        <v>18</v>
      </c>
      <c r="L55" s="168">
        <v>6</v>
      </c>
      <c r="M55" s="178" t="s">
        <v>160</v>
      </c>
      <c r="N55" s="168">
        <v>1</v>
      </c>
      <c r="O55" s="168"/>
      <c r="P55" s="172"/>
    </row>
    <row r="56" spans="1:16" ht="16.5" thickBot="1" thickTop="1">
      <c r="A56" s="171" t="s">
        <v>16</v>
      </c>
      <c r="B56" s="168">
        <v>101</v>
      </c>
      <c r="C56" s="168">
        <v>91</v>
      </c>
      <c r="D56" s="173">
        <f t="shared" si="10"/>
        <v>10.989010989010989</v>
      </c>
      <c r="E56" s="168">
        <v>45</v>
      </c>
      <c r="F56" s="168">
        <v>42</v>
      </c>
      <c r="G56" s="172">
        <f t="shared" si="11"/>
        <v>7.142857142857142</v>
      </c>
      <c r="H56" s="168">
        <v>33</v>
      </c>
      <c r="I56" s="168">
        <v>21</v>
      </c>
      <c r="J56" s="172">
        <f>(H56-I56)/I56*100</f>
        <v>57.14285714285714</v>
      </c>
      <c r="K56" s="168">
        <v>27</v>
      </c>
      <c r="L56" s="168">
        <v>22</v>
      </c>
      <c r="M56" s="172">
        <f>(K56-L56)/L56*100</f>
        <v>22.727272727272727</v>
      </c>
      <c r="N56" s="168">
        <v>18</v>
      </c>
      <c r="O56" s="168">
        <v>22</v>
      </c>
      <c r="P56" s="172">
        <f>(N56-O56)/O56*100</f>
        <v>-18.181818181818183</v>
      </c>
    </row>
    <row r="57" spans="1:16" ht="31.5" thickBot="1" thickTop="1">
      <c r="A57" s="175" t="s">
        <v>147</v>
      </c>
      <c r="B57" s="168">
        <v>1</v>
      </c>
      <c r="C57" s="168">
        <v>1</v>
      </c>
      <c r="D57" s="172"/>
      <c r="E57" s="168">
        <v>13</v>
      </c>
      <c r="F57" s="168">
        <v>17</v>
      </c>
      <c r="G57" s="172">
        <f t="shared" si="11"/>
        <v>-23.52941176470588</v>
      </c>
      <c r="H57" s="168">
        <v>1</v>
      </c>
      <c r="I57" s="168"/>
      <c r="J57" s="172"/>
      <c r="K57" s="168"/>
      <c r="L57" s="168"/>
      <c r="M57" s="172"/>
      <c r="N57" s="168"/>
      <c r="O57" s="168"/>
      <c r="P57" s="173"/>
    </row>
    <row r="58" spans="1:16" ht="16.5" thickBot="1" thickTop="1">
      <c r="A58" s="177" t="s">
        <v>33</v>
      </c>
      <c r="B58" s="177">
        <f>B49+B50+B51+B52+B53+B54+B55+B56+B57</f>
        <v>399</v>
      </c>
      <c r="C58" s="177">
        <f>C49+C50+C51+C52+C53+C54+C55+C56+C57</f>
        <v>450</v>
      </c>
      <c r="D58" s="172">
        <f>(B58-C58)/C58*100</f>
        <v>-11.333333333333332</v>
      </c>
      <c r="E58" s="177">
        <f>E49+E50+E51+E52+E53+E54+E55+E56+E57</f>
        <v>385</v>
      </c>
      <c r="F58" s="177">
        <f>F49+F50+F51+F52+F53+F54+F55+F56+F57</f>
        <v>424</v>
      </c>
      <c r="G58" s="172">
        <f t="shared" si="11"/>
        <v>-9.19811320754717</v>
      </c>
      <c r="H58" s="177">
        <f>H49+H50+H51+H52+H53+H54+H55+H56+H57</f>
        <v>197</v>
      </c>
      <c r="I58" s="177">
        <f>I49+I50+I51+I52+I53+I54+I55+I56+I57</f>
        <v>262</v>
      </c>
      <c r="J58" s="172">
        <f>(H58-I58)/I58*100</f>
        <v>-24.80916030534351</v>
      </c>
      <c r="K58" s="177">
        <f>K49+K50+K51+K52+K53+K54+K55+K56+K57</f>
        <v>211</v>
      </c>
      <c r="L58" s="177">
        <f>L49+L50+L51+L52+L53+L54+L55+L56+L57</f>
        <v>284</v>
      </c>
      <c r="M58" s="172">
        <f>(K58-L58)/L58*100</f>
        <v>-25.704225352112676</v>
      </c>
      <c r="N58" s="177">
        <f>N49+N50+N51+N52+N53+N54+N55+N56+N57</f>
        <v>67</v>
      </c>
      <c r="O58" s="177">
        <f>O49+O50+O51+O52+O53+O54+O55+O56+O57</f>
        <v>112</v>
      </c>
      <c r="P58" s="172">
        <f>(N58-O58)/O58*100</f>
        <v>-40.17857142857143</v>
      </c>
    </row>
    <row r="61" spans="1:16" ht="18.75">
      <c r="A61" s="313" t="s">
        <v>161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</row>
    <row r="62" spans="1:16" ht="18.7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</row>
    <row r="63" spans="1:16" ht="51.75" customHeight="1" thickBot="1">
      <c r="A63" s="312" t="s">
        <v>135</v>
      </c>
      <c r="B63" s="312" t="s">
        <v>141</v>
      </c>
      <c r="C63" s="312"/>
      <c r="D63" s="312"/>
      <c r="E63" s="312" t="s">
        <v>142</v>
      </c>
      <c r="F63" s="312"/>
      <c r="G63" s="312"/>
      <c r="H63" s="312" t="s">
        <v>143</v>
      </c>
      <c r="I63" s="312"/>
      <c r="J63" s="312"/>
      <c r="K63" s="312" t="s">
        <v>144</v>
      </c>
      <c r="L63" s="312"/>
      <c r="M63" s="312"/>
      <c r="N63" s="312" t="s">
        <v>145</v>
      </c>
      <c r="O63" s="312"/>
      <c r="P63" s="312"/>
    </row>
    <row r="64" spans="1:16" ht="21.75" customHeight="1" thickBot="1" thickTop="1">
      <c r="A64" s="312"/>
      <c r="B64" s="167">
        <v>2014</v>
      </c>
      <c r="C64" s="153">
        <v>2013</v>
      </c>
      <c r="D64" s="153" t="s">
        <v>138</v>
      </c>
      <c r="E64" s="167">
        <v>2014</v>
      </c>
      <c r="F64" s="153">
        <v>2013</v>
      </c>
      <c r="G64" s="153" t="s">
        <v>138</v>
      </c>
      <c r="H64" s="167">
        <v>2014</v>
      </c>
      <c r="I64" s="153">
        <v>2013</v>
      </c>
      <c r="J64" s="153" t="s">
        <v>138</v>
      </c>
      <c r="K64" s="167">
        <v>2014</v>
      </c>
      <c r="L64" s="153">
        <v>2013</v>
      </c>
      <c r="M64" s="153" t="s">
        <v>138</v>
      </c>
      <c r="N64" s="167">
        <v>2014</v>
      </c>
      <c r="O64" s="153">
        <v>2013</v>
      </c>
      <c r="P64" s="153" t="s">
        <v>138</v>
      </c>
    </row>
    <row r="65" spans="1:16" ht="16.5" thickBot="1" thickTop="1">
      <c r="A65" s="171" t="s">
        <v>9</v>
      </c>
      <c r="B65" s="169">
        <v>711</v>
      </c>
      <c r="C65" s="168">
        <v>1163</v>
      </c>
      <c r="D65" s="157">
        <f aca="true" t="shared" si="13" ref="D65:D72">(B65-C65)/C65*100</f>
        <v>-38.86500429922614</v>
      </c>
      <c r="E65" s="169">
        <v>244</v>
      </c>
      <c r="F65" s="168">
        <v>401</v>
      </c>
      <c r="G65" s="157">
        <f aca="true" t="shared" si="14" ref="G65:G72">(E65-F65)/F65*100</f>
        <v>-39.15211970074813</v>
      </c>
      <c r="H65" s="169">
        <v>244</v>
      </c>
      <c r="I65" s="168">
        <v>296</v>
      </c>
      <c r="J65" s="157">
        <f aca="true" t="shared" si="15" ref="J65:J72">(H65-I65)/I65*100</f>
        <v>-17.56756756756757</v>
      </c>
      <c r="K65" s="169">
        <v>99</v>
      </c>
      <c r="L65" s="168">
        <v>133</v>
      </c>
      <c r="M65" s="157">
        <f aca="true" t="shared" si="16" ref="M65:M72">(K65-L65)/L65*100</f>
        <v>-25.563909774436087</v>
      </c>
      <c r="N65" s="169">
        <v>179</v>
      </c>
      <c r="O65" s="168">
        <v>290</v>
      </c>
      <c r="P65" s="157">
        <f>(N65-O65)/O65*100</f>
        <v>-38.275862068965516</v>
      </c>
    </row>
    <row r="66" spans="1:16" ht="16.5" thickBot="1" thickTop="1">
      <c r="A66" s="171" t="s">
        <v>10</v>
      </c>
      <c r="B66" s="169">
        <v>304</v>
      </c>
      <c r="C66" s="168">
        <v>366</v>
      </c>
      <c r="D66" s="157">
        <f t="shared" si="13"/>
        <v>-16.939890710382514</v>
      </c>
      <c r="E66" s="169">
        <v>116</v>
      </c>
      <c r="F66" s="168">
        <v>140</v>
      </c>
      <c r="G66" s="157">
        <f t="shared" si="14"/>
        <v>-17.142857142857142</v>
      </c>
      <c r="H66" s="169">
        <v>43</v>
      </c>
      <c r="I66" s="168">
        <v>58</v>
      </c>
      <c r="J66" s="157">
        <f t="shared" si="15"/>
        <v>-25.862068965517242</v>
      </c>
      <c r="K66" s="169">
        <v>29</v>
      </c>
      <c r="L66" s="168">
        <v>53</v>
      </c>
      <c r="M66" s="157">
        <f t="shared" si="16"/>
        <v>-45.28301886792453</v>
      </c>
      <c r="N66" s="169">
        <v>1</v>
      </c>
      <c r="O66" s="168">
        <v>3</v>
      </c>
      <c r="P66" s="157">
        <f>(N66-O66)/O66*100</f>
        <v>-66.66666666666666</v>
      </c>
    </row>
    <row r="67" spans="1:16" ht="16.5" thickBot="1" thickTop="1">
      <c r="A67" s="171" t="s">
        <v>11</v>
      </c>
      <c r="B67" s="169">
        <v>223</v>
      </c>
      <c r="C67" s="168">
        <v>297</v>
      </c>
      <c r="D67" s="157">
        <f t="shared" si="13"/>
        <v>-24.915824915824917</v>
      </c>
      <c r="E67" s="169">
        <v>78</v>
      </c>
      <c r="F67" s="168">
        <v>106</v>
      </c>
      <c r="G67" s="157">
        <f t="shared" si="14"/>
        <v>-26.41509433962264</v>
      </c>
      <c r="H67" s="169">
        <v>60</v>
      </c>
      <c r="I67" s="168">
        <v>78</v>
      </c>
      <c r="J67" s="157">
        <f t="shared" si="15"/>
        <v>-23.076923076923077</v>
      </c>
      <c r="K67" s="169">
        <v>29</v>
      </c>
      <c r="L67" s="168">
        <v>41</v>
      </c>
      <c r="M67" s="157">
        <f t="shared" si="16"/>
        <v>-29.268292682926827</v>
      </c>
      <c r="N67" s="169">
        <v>3</v>
      </c>
      <c r="O67" s="168">
        <v>13</v>
      </c>
      <c r="P67" s="157">
        <f>(N67-O67)/O67*100</f>
        <v>-76.92307692307693</v>
      </c>
    </row>
    <row r="68" spans="1:16" ht="16.5" thickBot="1" thickTop="1">
      <c r="A68" s="171" t="s">
        <v>12</v>
      </c>
      <c r="B68" s="169">
        <v>223</v>
      </c>
      <c r="C68" s="168">
        <v>326</v>
      </c>
      <c r="D68" s="157">
        <f t="shared" si="13"/>
        <v>-31.595092024539877</v>
      </c>
      <c r="E68" s="169">
        <v>118</v>
      </c>
      <c r="F68" s="168">
        <v>134</v>
      </c>
      <c r="G68" s="157">
        <f t="shared" si="14"/>
        <v>-11.940298507462686</v>
      </c>
      <c r="H68" s="169">
        <v>96</v>
      </c>
      <c r="I68" s="168">
        <v>195</v>
      </c>
      <c r="J68" s="157">
        <f t="shared" si="15"/>
        <v>-50.76923076923077</v>
      </c>
      <c r="K68" s="169">
        <v>37</v>
      </c>
      <c r="L68" s="168">
        <v>25</v>
      </c>
      <c r="M68" s="158">
        <f t="shared" si="16"/>
        <v>48</v>
      </c>
      <c r="N68" s="169">
        <v>3</v>
      </c>
      <c r="O68" s="168">
        <v>1</v>
      </c>
      <c r="P68" s="157"/>
    </row>
    <row r="69" spans="1:16" ht="16.5" thickBot="1" thickTop="1">
      <c r="A69" s="171" t="s">
        <v>13</v>
      </c>
      <c r="B69" s="169">
        <v>285</v>
      </c>
      <c r="C69" s="168">
        <v>279</v>
      </c>
      <c r="D69" s="157">
        <f t="shared" si="13"/>
        <v>2.1505376344086025</v>
      </c>
      <c r="E69" s="169">
        <v>116</v>
      </c>
      <c r="F69" s="168">
        <v>153</v>
      </c>
      <c r="G69" s="157">
        <f t="shared" si="14"/>
        <v>-24.18300653594771</v>
      </c>
      <c r="H69" s="169">
        <v>49</v>
      </c>
      <c r="I69" s="168">
        <v>64</v>
      </c>
      <c r="J69" s="157">
        <f t="shared" si="15"/>
        <v>-23.4375</v>
      </c>
      <c r="K69" s="169">
        <v>56</v>
      </c>
      <c r="L69" s="168">
        <v>45</v>
      </c>
      <c r="M69" s="157">
        <f t="shared" si="16"/>
        <v>24.444444444444443</v>
      </c>
      <c r="N69" s="169">
        <v>3</v>
      </c>
      <c r="O69" s="168">
        <v>10</v>
      </c>
      <c r="P69" s="158">
        <f>(N69-O69)/O69*100</f>
        <v>-70</v>
      </c>
    </row>
    <row r="70" spans="1:16" ht="16.5" thickBot="1" thickTop="1">
      <c r="A70" s="171" t="s">
        <v>14</v>
      </c>
      <c r="B70" s="169">
        <v>232</v>
      </c>
      <c r="C70" s="168">
        <v>307</v>
      </c>
      <c r="D70" s="157">
        <f t="shared" si="13"/>
        <v>-24.429967426710096</v>
      </c>
      <c r="E70" s="169">
        <v>88</v>
      </c>
      <c r="F70" s="168">
        <v>146</v>
      </c>
      <c r="G70" s="157">
        <f t="shared" si="14"/>
        <v>-39.726027397260275</v>
      </c>
      <c r="H70" s="169">
        <v>50</v>
      </c>
      <c r="I70" s="168">
        <v>70</v>
      </c>
      <c r="J70" s="157">
        <f t="shared" si="15"/>
        <v>-28.57142857142857</v>
      </c>
      <c r="K70" s="169">
        <v>77</v>
      </c>
      <c r="L70" s="168">
        <v>120</v>
      </c>
      <c r="M70" s="157">
        <f t="shared" si="16"/>
        <v>-35.833333333333336</v>
      </c>
      <c r="N70" s="169">
        <v>3</v>
      </c>
      <c r="O70" s="168">
        <v>16</v>
      </c>
      <c r="P70" s="157">
        <f>(N70-O70)/O70*100</f>
        <v>-81.25</v>
      </c>
    </row>
    <row r="71" spans="1:16" ht="16.5" thickBot="1" thickTop="1">
      <c r="A71" s="171" t="s">
        <v>15</v>
      </c>
      <c r="B71" s="169">
        <v>264</v>
      </c>
      <c r="C71" s="168">
        <v>293</v>
      </c>
      <c r="D71" s="157">
        <f t="shared" si="13"/>
        <v>-9.897610921501707</v>
      </c>
      <c r="E71" s="169">
        <v>75</v>
      </c>
      <c r="F71" s="168">
        <v>99</v>
      </c>
      <c r="G71" s="157">
        <f t="shared" si="14"/>
        <v>-24.242424242424242</v>
      </c>
      <c r="H71" s="169">
        <v>42</v>
      </c>
      <c r="I71" s="168">
        <v>38</v>
      </c>
      <c r="J71" s="157">
        <f t="shared" si="15"/>
        <v>10.526315789473683</v>
      </c>
      <c r="K71" s="169">
        <v>18</v>
      </c>
      <c r="L71" s="168">
        <v>22</v>
      </c>
      <c r="M71" s="157">
        <f t="shared" si="16"/>
        <v>-18.181818181818183</v>
      </c>
      <c r="N71" s="169">
        <v>5</v>
      </c>
      <c r="O71" s="168">
        <v>7</v>
      </c>
      <c r="P71" s="157">
        <f>(N71-O71)/O71*100</f>
        <v>-28.57142857142857</v>
      </c>
    </row>
    <row r="72" spans="1:16" ht="16.5" thickBot="1" thickTop="1">
      <c r="A72" s="171" t="s">
        <v>16</v>
      </c>
      <c r="B72" s="169">
        <v>360</v>
      </c>
      <c r="C72" s="168">
        <v>394</v>
      </c>
      <c r="D72" s="157">
        <f t="shared" si="13"/>
        <v>-8.629441624365482</v>
      </c>
      <c r="E72" s="169">
        <v>216</v>
      </c>
      <c r="F72" s="168">
        <v>252</v>
      </c>
      <c r="G72" s="157">
        <f t="shared" si="14"/>
        <v>-14.285714285714285</v>
      </c>
      <c r="H72" s="169">
        <v>78</v>
      </c>
      <c r="I72" s="168">
        <v>115</v>
      </c>
      <c r="J72" s="157">
        <f t="shared" si="15"/>
        <v>-32.17391304347826</v>
      </c>
      <c r="K72" s="169">
        <v>70</v>
      </c>
      <c r="L72" s="168">
        <v>68</v>
      </c>
      <c r="M72" s="157">
        <f t="shared" si="16"/>
        <v>2.941176470588235</v>
      </c>
      <c r="N72" s="169">
        <v>41</v>
      </c>
      <c r="O72" s="168">
        <v>65</v>
      </c>
      <c r="P72" s="157">
        <f>(N72-O72)/O72*100</f>
        <v>-36.92307692307693</v>
      </c>
    </row>
    <row r="73" spans="1:16" ht="31.5" thickBot="1" thickTop="1">
      <c r="A73" s="175" t="s">
        <v>147</v>
      </c>
      <c r="B73" s="169">
        <v>1</v>
      </c>
      <c r="C73" s="168">
        <v>1</v>
      </c>
      <c r="D73" s="157"/>
      <c r="E73" s="169"/>
      <c r="F73" s="168">
        <v>2</v>
      </c>
      <c r="G73" s="157"/>
      <c r="H73" s="169">
        <v>1</v>
      </c>
      <c r="I73" s="168">
        <v>1</v>
      </c>
      <c r="J73" s="158"/>
      <c r="K73" s="169">
        <v>1</v>
      </c>
      <c r="L73" s="168">
        <v>1</v>
      </c>
      <c r="M73" s="157"/>
      <c r="N73" s="169"/>
      <c r="O73" s="168"/>
      <c r="P73" s="157"/>
    </row>
    <row r="74" spans="1:16" ht="16.5" thickBot="1" thickTop="1">
      <c r="A74" s="177" t="s">
        <v>33</v>
      </c>
      <c r="B74" s="158">
        <f>B65+B66+B67+B68+B69+B70+B71+B72+B73</f>
        <v>2603</v>
      </c>
      <c r="C74" s="158">
        <f>C65+C66+C67+C68+C69+C70+C71+C72+C73</f>
        <v>3426</v>
      </c>
      <c r="D74" s="158">
        <f>(B74-C74)/C74*100</f>
        <v>-24.022183304144775</v>
      </c>
      <c r="E74" s="158">
        <f>E65+E66+E67+E68+E69+E70+E71+E72+E73</f>
        <v>1051</v>
      </c>
      <c r="F74" s="158">
        <f>F65+F66+F67+F68+F69+F70+F71+F72+F73</f>
        <v>1433</v>
      </c>
      <c r="G74" s="157">
        <f>(E74-F74)/F74*100</f>
        <v>-26.65736217725052</v>
      </c>
      <c r="H74" s="162">
        <f>H65+H66+H67+H68+H69+H70+H71+H72+H73</f>
        <v>663</v>
      </c>
      <c r="I74" s="162">
        <f>I65+I66+I67+I68+I69+I70+I71+I72+I73</f>
        <v>915</v>
      </c>
      <c r="J74" s="157">
        <f>(H74-I74)/I74*100</f>
        <v>-27.54098360655738</v>
      </c>
      <c r="K74" s="162">
        <f>K65+K66+K67+K68+K69+K70+K71+K72+K73</f>
        <v>416</v>
      </c>
      <c r="L74" s="162">
        <f>L65+L66+L67+L68+L69+L70+L71+L72+L73</f>
        <v>508</v>
      </c>
      <c r="M74" s="157">
        <f>(K74-L74)/L74*100</f>
        <v>-18.11023622047244</v>
      </c>
      <c r="N74" s="162">
        <f>N65+N66+N67+N68+N69+N70+N71+N72+N73</f>
        <v>238</v>
      </c>
      <c r="O74" s="162">
        <f>O65+O66+O67+O68+O69+O70+O71+O72+O73</f>
        <v>405</v>
      </c>
      <c r="P74" s="157">
        <f>(N74-O74)/O74*100</f>
        <v>-41.23456790123457</v>
      </c>
    </row>
    <row r="75" spans="1:16" ht="16.5" thickBot="1" thickTop="1">
      <c r="A75" s="179"/>
      <c r="B75" s="164"/>
      <c r="C75" s="164"/>
      <c r="D75" s="165"/>
      <c r="E75" s="164"/>
      <c r="F75" s="164"/>
      <c r="G75" s="165"/>
      <c r="H75" s="164"/>
      <c r="I75" s="164"/>
      <c r="J75" s="166"/>
      <c r="K75" s="164"/>
      <c r="L75" s="164"/>
      <c r="M75" s="165"/>
      <c r="N75" s="164"/>
      <c r="O75" s="164"/>
      <c r="P75" s="165"/>
    </row>
    <row r="76" spans="1:16" ht="68.25" customHeight="1" thickBot="1" thickTop="1">
      <c r="A76" s="312" t="s">
        <v>135</v>
      </c>
      <c r="B76" s="312" t="s">
        <v>148</v>
      </c>
      <c r="C76" s="312"/>
      <c r="D76" s="312"/>
      <c r="E76" s="312" t="s">
        <v>149</v>
      </c>
      <c r="F76" s="312"/>
      <c r="G76" s="312"/>
      <c r="H76" s="312" t="s">
        <v>150</v>
      </c>
      <c r="I76" s="312"/>
      <c r="J76" s="312"/>
      <c r="K76" s="312" t="s">
        <v>151</v>
      </c>
      <c r="L76" s="312"/>
      <c r="M76" s="312"/>
      <c r="N76" s="312" t="s">
        <v>152</v>
      </c>
      <c r="O76" s="312"/>
      <c r="P76" s="312"/>
    </row>
    <row r="77" spans="1:16" ht="19.5" customHeight="1" thickBot="1" thickTop="1">
      <c r="A77" s="312"/>
      <c r="B77" s="167">
        <v>2014</v>
      </c>
      <c r="C77" s="153">
        <v>2013</v>
      </c>
      <c r="D77" s="153" t="s">
        <v>138</v>
      </c>
      <c r="E77" s="167">
        <v>2014</v>
      </c>
      <c r="F77" s="153">
        <v>2013</v>
      </c>
      <c r="G77" s="153" t="s">
        <v>138</v>
      </c>
      <c r="H77" s="167">
        <v>2014</v>
      </c>
      <c r="I77" s="153">
        <v>2013</v>
      </c>
      <c r="J77" s="153" t="s">
        <v>138</v>
      </c>
      <c r="K77" s="167">
        <v>2014</v>
      </c>
      <c r="L77" s="153">
        <v>2013</v>
      </c>
      <c r="M77" s="153" t="s">
        <v>138</v>
      </c>
      <c r="N77" s="167">
        <v>2014</v>
      </c>
      <c r="O77" s="153">
        <v>2013</v>
      </c>
      <c r="P77" s="153" t="s">
        <v>138</v>
      </c>
    </row>
    <row r="78" spans="1:16" ht="16.5" thickBot="1" thickTop="1">
      <c r="A78" s="171" t="s">
        <v>9</v>
      </c>
      <c r="B78" s="169">
        <v>8</v>
      </c>
      <c r="C78" s="168">
        <v>5</v>
      </c>
      <c r="D78" s="158">
        <f>(B78-C78)/C78*100</f>
        <v>60</v>
      </c>
      <c r="E78" s="169">
        <v>80</v>
      </c>
      <c r="F78" s="168">
        <v>124</v>
      </c>
      <c r="G78" s="157">
        <f aca="true" t="shared" si="17" ref="G78:G87">(E78-F78)/F78*100</f>
        <v>-35.483870967741936</v>
      </c>
      <c r="H78" s="169">
        <v>60</v>
      </c>
      <c r="I78" s="168">
        <v>95</v>
      </c>
      <c r="J78" s="157">
        <f aca="true" t="shared" si="18" ref="J78:J83">(H78-I78)/I78*100</f>
        <v>-36.84210526315789</v>
      </c>
      <c r="K78" s="169">
        <v>23</v>
      </c>
      <c r="L78" s="168">
        <v>47</v>
      </c>
      <c r="M78" s="157">
        <f aca="true" t="shared" si="19" ref="M78:M85">(K78-L78)/L78*100</f>
        <v>-51.06382978723404</v>
      </c>
      <c r="N78" s="169">
        <v>1</v>
      </c>
      <c r="O78" s="168"/>
      <c r="P78" s="158"/>
    </row>
    <row r="79" spans="1:16" ht="16.5" thickBot="1" thickTop="1">
      <c r="A79" s="171" t="s">
        <v>10</v>
      </c>
      <c r="B79" s="169">
        <v>86</v>
      </c>
      <c r="C79" s="168">
        <v>71</v>
      </c>
      <c r="D79" s="157">
        <f>(B79-C79)/C79*100</f>
        <v>21.12676056338028</v>
      </c>
      <c r="E79" s="169">
        <v>45</v>
      </c>
      <c r="F79" s="168">
        <v>41</v>
      </c>
      <c r="G79" s="157">
        <f t="shared" si="17"/>
        <v>9.75609756097561</v>
      </c>
      <c r="H79" s="169">
        <v>6</v>
      </c>
      <c r="I79" s="168">
        <v>10</v>
      </c>
      <c r="J79" s="158">
        <f t="shared" si="18"/>
        <v>-40</v>
      </c>
      <c r="K79" s="169">
        <v>20</v>
      </c>
      <c r="L79" s="168">
        <v>41</v>
      </c>
      <c r="M79" s="157">
        <f t="shared" si="19"/>
        <v>-51.21951219512195</v>
      </c>
      <c r="N79" s="169">
        <v>4</v>
      </c>
      <c r="O79" s="168">
        <v>7</v>
      </c>
      <c r="P79" s="157">
        <f>(N79-O79)/O79*100</f>
        <v>-42.857142857142854</v>
      </c>
    </row>
    <row r="80" spans="1:16" ht="16.5" thickBot="1" thickTop="1">
      <c r="A80" s="171" t="s">
        <v>11</v>
      </c>
      <c r="B80" s="169">
        <v>11</v>
      </c>
      <c r="C80" s="168">
        <v>16</v>
      </c>
      <c r="D80" s="157">
        <f>(B80-C80)/C80*100</f>
        <v>-31.25</v>
      </c>
      <c r="E80" s="169">
        <v>31</v>
      </c>
      <c r="F80" s="168">
        <v>44</v>
      </c>
      <c r="G80" s="157">
        <f t="shared" si="17"/>
        <v>-29.545454545454547</v>
      </c>
      <c r="H80" s="169">
        <v>9</v>
      </c>
      <c r="I80" s="168">
        <v>15</v>
      </c>
      <c r="J80" s="158">
        <f t="shared" si="18"/>
        <v>-40</v>
      </c>
      <c r="K80" s="169">
        <v>18</v>
      </c>
      <c r="L80" s="168">
        <v>20</v>
      </c>
      <c r="M80" s="158">
        <f t="shared" si="19"/>
        <v>-10</v>
      </c>
      <c r="N80" s="169">
        <v>10</v>
      </c>
      <c r="O80" s="168">
        <v>9</v>
      </c>
      <c r="P80" s="157">
        <f>(N80-O80)/O80*100</f>
        <v>11.11111111111111</v>
      </c>
    </row>
    <row r="81" spans="1:16" ht="16.5" thickBot="1" thickTop="1">
      <c r="A81" s="171" t="s">
        <v>12</v>
      </c>
      <c r="B81" s="169">
        <v>85</v>
      </c>
      <c r="C81" s="168">
        <v>40</v>
      </c>
      <c r="D81" s="157" t="s">
        <v>146</v>
      </c>
      <c r="E81" s="169">
        <v>49</v>
      </c>
      <c r="F81" s="168">
        <v>28</v>
      </c>
      <c r="G81" s="158">
        <f t="shared" si="17"/>
        <v>75</v>
      </c>
      <c r="H81" s="169">
        <v>16</v>
      </c>
      <c r="I81" s="168">
        <v>21</v>
      </c>
      <c r="J81" s="157">
        <f t="shared" si="18"/>
        <v>-23.809523809523807</v>
      </c>
      <c r="K81" s="169">
        <v>17</v>
      </c>
      <c r="L81" s="168">
        <v>18</v>
      </c>
      <c r="M81" s="157">
        <f t="shared" si="19"/>
        <v>-5.555555555555555</v>
      </c>
      <c r="N81" s="169">
        <v>4</v>
      </c>
      <c r="O81" s="168">
        <v>2</v>
      </c>
      <c r="P81" s="159"/>
    </row>
    <row r="82" spans="1:16" ht="16.5" thickBot="1" thickTop="1">
      <c r="A82" s="171" t="s">
        <v>13</v>
      </c>
      <c r="B82" s="169">
        <v>42</v>
      </c>
      <c r="C82" s="168">
        <v>78</v>
      </c>
      <c r="D82" s="157">
        <f>(B82-C82)/C82*100</f>
        <v>-46.15384615384615</v>
      </c>
      <c r="E82" s="169">
        <v>20</v>
      </c>
      <c r="F82" s="168">
        <v>42</v>
      </c>
      <c r="G82" s="157">
        <f t="shared" si="17"/>
        <v>-52.38095238095239</v>
      </c>
      <c r="H82" s="169">
        <v>4</v>
      </c>
      <c r="I82" s="168">
        <v>11</v>
      </c>
      <c r="J82" s="157">
        <f t="shared" si="18"/>
        <v>-63.63636363636363</v>
      </c>
      <c r="K82" s="169">
        <v>14</v>
      </c>
      <c r="L82" s="168">
        <v>22</v>
      </c>
      <c r="M82" s="157">
        <f t="shared" si="19"/>
        <v>-36.36363636363637</v>
      </c>
      <c r="N82" s="169">
        <v>6</v>
      </c>
      <c r="O82" s="168">
        <v>21</v>
      </c>
      <c r="P82" s="157">
        <f>(N82-O82)/O82*100</f>
        <v>-71.42857142857143</v>
      </c>
    </row>
    <row r="83" spans="1:16" ht="16.5" thickBot="1" thickTop="1">
      <c r="A83" s="171" t="s">
        <v>14</v>
      </c>
      <c r="B83" s="169">
        <v>31</v>
      </c>
      <c r="C83" s="168">
        <v>82</v>
      </c>
      <c r="D83" s="157">
        <f>(B83-C83)/C83*100</f>
        <v>-62.19512195121951</v>
      </c>
      <c r="E83" s="169">
        <v>18</v>
      </c>
      <c r="F83" s="168">
        <v>23</v>
      </c>
      <c r="G83" s="157">
        <f t="shared" si="17"/>
        <v>-21.73913043478261</v>
      </c>
      <c r="H83" s="169">
        <v>2</v>
      </c>
      <c r="I83" s="168">
        <v>9</v>
      </c>
      <c r="J83" s="157">
        <f t="shared" si="18"/>
        <v>-77.77777777777779</v>
      </c>
      <c r="K83" s="169">
        <v>22</v>
      </c>
      <c r="L83" s="168">
        <v>18</v>
      </c>
      <c r="M83" s="157">
        <f t="shared" si="19"/>
        <v>22.22222222222222</v>
      </c>
      <c r="N83" s="169">
        <v>12</v>
      </c>
      <c r="O83" s="168">
        <v>9</v>
      </c>
      <c r="P83" s="157">
        <f>(N83-O83)/O83*100</f>
        <v>33.33333333333333</v>
      </c>
    </row>
    <row r="84" spans="1:16" ht="16.5" thickBot="1" thickTop="1">
      <c r="A84" s="171" t="s">
        <v>15</v>
      </c>
      <c r="B84" s="169">
        <v>2</v>
      </c>
      <c r="C84" s="168">
        <v>5</v>
      </c>
      <c r="D84" s="158">
        <f>(B84-C84)/C84*100</f>
        <v>-60</v>
      </c>
      <c r="E84" s="169">
        <v>16</v>
      </c>
      <c r="F84" s="168">
        <v>25</v>
      </c>
      <c r="G84" s="158">
        <f t="shared" si="17"/>
        <v>-36</v>
      </c>
      <c r="H84" s="169">
        <v>2</v>
      </c>
      <c r="I84" s="168">
        <v>2</v>
      </c>
      <c r="J84" s="157"/>
      <c r="K84" s="169">
        <v>4</v>
      </c>
      <c r="L84" s="168">
        <v>18</v>
      </c>
      <c r="M84" s="157">
        <f t="shared" si="19"/>
        <v>-77.77777777777779</v>
      </c>
      <c r="N84" s="169">
        <v>2</v>
      </c>
      <c r="O84" s="168">
        <v>1</v>
      </c>
      <c r="P84" s="157"/>
    </row>
    <row r="85" spans="1:16" ht="16.5" thickBot="1" thickTop="1">
      <c r="A85" s="171" t="s">
        <v>16</v>
      </c>
      <c r="B85" s="169">
        <v>147</v>
      </c>
      <c r="C85" s="168">
        <v>101</v>
      </c>
      <c r="D85" s="157">
        <f>(B85-C85)/C85*100</f>
        <v>45.54455445544555</v>
      </c>
      <c r="E85" s="169">
        <v>42</v>
      </c>
      <c r="F85" s="168">
        <v>45</v>
      </c>
      <c r="G85" s="157">
        <f t="shared" si="17"/>
        <v>-6.666666666666667</v>
      </c>
      <c r="H85" s="169">
        <v>27</v>
      </c>
      <c r="I85" s="168">
        <v>33</v>
      </c>
      <c r="J85" s="157">
        <f>(H85-I85)/I85*100</f>
        <v>-18.181818181818183</v>
      </c>
      <c r="K85" s="169">
        <v>28</v>
      </c>
      <c r="L85" s="168">
        <v>27</v>
      </c>
      <c r="M85" s="157">
        <f t="shared" si="19"/>
        <v>3.7037037037037033</v>
      </c>
      <c r="N85" s="169">
        <v>10</v>
      </c>
      <c r="O85" s="168">
        <v>18</v>
      </c>
      <c r="P85" s="157">
        <f>(N85-O85)/O85*100</f>
        <v>-44.44444444444444</v>
      </c>
    </row>
    <row r="86" spans="1:16" ht="31.5" thickBot="1" thickTop="1">
      <c r="A86" s="175" t="s">
        <v>147</v>
      </c>
      <c r="B86" s="169">
        <v>1</v>
      </c>
      <c r="C86" s="168">
        <v>1</v>
      </c>
      <c r="D86" s="157"/>
      <c r="E86" s="169">
        <v>8</v>
      </c>
      <c r="F86" s="168">
        <v>13</v>
      </c>
      <c r="G86" s="157">
        <f t="shared" si="17"/>
        <v>-38.46153846153847</v>
      </c>
      <c r="H86" s="169"/>
      <c r="I86" s="168">
        <v>1</v>
      </c>
      <c r="J86" s="157"/>
      <c r="K86" s="169"/>
      <c r="L86" s="168"/>
      <c r="M86" s="157"/>
      <c r="N86" s="169"/>
      <c r="O86" s="168"/>
      <c r="P86" s="158"/>
    </row>
    <row r="87" spans="1:16" ht="16.5" thickBot="1" thickTop="1">
      <c r="A87" s="177" t="s">
        <v>33</v>
      </c>
      <c r="B87" s="162">
        <f>B78+B79+B80+B81+B82+B83+B84+B85+B86</f>
        <v>413</v>
      </c>
      <c r="C87" s="162">
        <f>C78+C79+C80+C81+C82+C83+C84+C85+C86</f>
        <v>399</v>
      </c>
      <c r="D87" s="157">
        <f>(B87-C87)/C87*100</f>
        <v>3.508771929824561</v>
      </c>
      <c r="E87" s="162">
        <f>E78+E79+E80+E81+E82+E83+E84+E85+E86</f>
        <v>309</v>
      </c>
      <c r="F87" s="162">
        <f>F78+F79+F80+F81+F82+F83+F84+F85+F86</f>
        <v>385</v>
      </c>
      <c r="G87" s="157">
        <f t="shared" si="17"/>
        <v>-19.74025974025974</v>
      </c>
      <c r="H87" s="162">
        <f>H78+H79+H80+H81+H82+H83+H84+H85+H86</f>
        <v>126</v>
      </c>
      <c r="I87" s="162">
        <f>I78+I79+I80+I81+I82+I83+I84+I85+I86</f>
        <v>197</v>
      </c>
      <c r="J87" s="158">
        <f>(H87-I87)/I87*100</f>
        <v>-36.04060913705584</v>
      </c>
      <c r="K87" s="162">
        <f>K78+K79+K80+K81+K82+K83+K84+K85+K86</f>
        <v>146</v>
      </c>
      <c r="L87" s="162">
        <f>L78+L79+L80+L81+L82+L83+L84+L85+L86</f>
        <v>211</v>
      </c>
      <c r="M87" s="157">
        <f>(K87-L87)/L87*100</f>
        <v>-30.80568720379147</v>
      </c>
      <c r="N87" s="162">
        <f>N78+N79+N80+N81+N82+N83+N84+N85+N86</f>
        <v>49</v>
      </c>
      <c r="O87" s="162">
        <f>O78+O79+O80+O81+O82+O83+O84+O85+O86</f>
        <v>67</v>
      </c>
      <c r="P87" s="157">
        <f>(N87-O87)/O87*100</f>
        <v>-26.865671641791046</v>
      </c>
    </row>
    <row r="90" spans="1:16" ht="18.75">
      <c r="A90" s="313" t="s">
        <v>162</v>
      </c>
      <c r="B90" s="313"/>
      <c r="C90" s="313"/>
      <c r="D90" s="313"/>
      <c r="E90" s="313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313"/>
    </row>
    <row r="91" spans="1:16" ht="18.7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</row>
    <row r="92" spans="1:16" ht="55.5" customHeight="1" thickBot="1">
      <c r="A92" s="312" t="s">
        <v>135</v>
      </c>
      <c r="B92" s="312" t="s">
        <v>141</v>
      </c>
      <c r="C92" s="312"/>
      <c r="D92" s="312"/>
      <c r="E92" s="312" t="s">
        <v>142</v>
      </c>
      <c r="F92" s="312"/>
      <c r="G92" s="312"/>
      <c r="H92" s="312" t="s">
        <v>143</v>
      </c>
      <c r="I92" s="312"/>
      <c r="J92" s="312"/>
      <c r="K92" s="312" t="s">
        <v>144</v>
      </c>
      <c r="L92" s="312"/>
      <c r="M92" s="312"/>
      <c r="N92" s="312" t="s">
        <v>145</v>
      </c>
      <c r="O92" s="312"/>
      <c r="P92" s="312"/>
    </row>
    <row r="93" spans="1:16" ht="22.5" customHeight="1" thickBot="1" thickTop="1">
      <c r="A93" s="312"/>
      <c r="B93" s="167">
        <v>2015</v>
      </c>
      <c r="C93" s="153">
        <v>2014</v>
      </c>
      <c r="D93" s="153" t="s">
        <v>138</v>
      </c>
      <c r="E93" s="167">
        <v>2015</v>
      </c>
      <c r="F93" s="153">
        <v>2014</v>
      </c>
      <c r="G93" s="153" t="s">
        <v>138</v>
      </c>
      <c r="H93" s="167">
        <v>2015</v>
      </c>
      <c r="I93" s="153">
        <v>2014</v>
      </c>
      <c r="J93" s="153" t="s">
        <v>138</v>
      </c>
      <c r="K93" s="167">
        <v>2015</v>
      </c>
      <c r="L93" s="153">
        <v>2014</v>
      </c>
      <c r="M93" s="153" t="s">
        <v>138</v>
      </c>
      <c r="N93" s="167">
        <v>2015</v>
      </c>
      <c r="O93" s="153">
        <v>2014</v>
      </c>
      <c r="P93" s="153" t="s">
        <v>138</v>
      </c>
    </row>
    <row r="94" spans="1:16" ht="34.5" customHeight="1" thickBot="1" thickTop="1">
      <c r="A94" s="171" t="s">
        <v>9</v>
      </c>
      <c r="B94" s="169">
        <v>1179</v>
      </c>
      <c r="C94" s="169">
        <v>711</v>
      </c>
      <c r="D94" s="157">
        <f aca="true" t="shared" si="20" ref="D94:D101">(B94-C94)/C94*100</f>
        <v>65.82278481012658</v>
      </c>
      <c r="E94" s="169">
        <v>403</v>
      </c>
      <c r="F94" s="169">
        <v>244</v>
      </c>
      <c r="G94" s="157">
        <f aca="true" t="shared" si="21" ref="G94:G101">(E94-F94)/F94*100</f>
        <v>65.1639344262295</v>
      </c>
      <c r="H94" s="169">
        <v>443</v>
      </c>
      <c r="I94" s="169">
        <v>244</v>
      </c>
      <c r="J94" s="157">
        <f aca="true" t="shared" si="22" ref="J94:J101">(H94-I94)/I94*100</f>
        <v>81.55737704918032</v>
      </c>
      <c r="K94" s="169">
        <v>221</v>
      </c>
      <c r="L94" s="169">
        <v>99</v>
      </c>
      <c r="M94" s="180" t="s">
        <v>197</v>
      </c>
      <c r="N94" s="169">
        <v>359</v>
      </c>
      <c r="O94" s="169">
        <v>179</v>
      </c>
      <c r="P94" s="236" t="s">
        <v>130</v>
      </c>
    </row>
    <row r="95" spans="1:16" ht="16.5" thickBot="1" thickTop="1">
      <c r="A95" s="171" t="s">
        <v>10</v>
      </c>
      <c r="B95" s="169">
        <v>253</v>
      </c>
      <c r="C95" s="169">
        <v>304</v>
      </c>
      <c r="D95" s="157">
        <f t="shared" si="20"/>
        <v>-16.776315789473685</v>
      </c>
      <c r="E95" s="169">
        <v>96</v>
      </c>
      <c r="F95" s="169">
        <v>116</v>
      </c>
      <c r="G95" s="157">
        <f t="shared" si="21"/>
        <v>-17.24137931034483</v>
      </c>
      <c r="H95" s="169">
        <v>40</v>
      </c>
      <c r="I95" s="169">
        <v>43</v>
      </c>
      <c r="J95" s="158">
        <f t="shared" si="22"/>
        <v>-6.976744186046512</v>
      </c>
      <c r="K95" s="169">
        <v>36</v>
      </c>
      <c r="L95" s="169">
        <v>29</v>
      </c>
      <c r="M95" s="157">
        <f>(K95-L95)/L95*100</f>
        <v>24.137931034482758</v>
      </c>
      <c r="N95" s="169"/>
      <c r="O95" s="169">
        <v>1</v>
      </c>
      <c r="P95" s="158"/>
    </row>
    <row r="96" spans="1:16" ht="16.5" thickBot="1" thickTop="1">
      <c r="A96" s="171" t="s">
        <v>11</v>
      </c>
      <c r="B96" s="169">
        <v>187</v>
      </c>
      <c r="C96" s="169">
        <v>223</v>
      </c>
      <c r="D96" s="157">
        <f t="shared" si="20"/>
        <v>-16.143497757847534</v>
      </c>
      <c r="E96" s="169">
        <v>59</v>
      </c>
      <c r="F96" s="169">
        <v>78</v>
      </c>
      <c r="G96" s="157">
        <f t="shared" si="21"/>
        <v>-24.358974358974358</v>
      </c>
      <c r="H96" s="169">
        <v>67</v>
      </c>
      <c r="I96" s="169">
        <v>60</v>
      </c>
      <c r="J96" s="157">
        <f t="shared" si="22"/>
        <v>11.666666666666666</v>
      </c>
      <c r="K96" s="169">
        <v>29</v>
      </c>
      <c r="L96" s="169">
        <v>29</v>
      </c>
      <c r="M96" s="157"/>
      <c r="N96" s="169">
        <v>2</v>
      </c>
      <c r="O96" s="169">
        <v>3</v>
      </c>
      <c r="P96" s="157">
        <f>(N96-O96)/O96*100</f>
        <v>-33.33333333333333</v>
      </c>
    </row>
    <row r="97" spans="1:16" ht="16.5" thickBot="1" thickTop="1">
      <c r="A97" s="171" t="s">
        <v>12</v>
      </c>
      <c r="B97" s="169">
        <v>241</v>
      </c>
      <c r="C97" s="169">
        <v>223</v>
      </c>
      <c r="D97" s="157">
        <f t="shared" si="20"/>
        <v>8.071748878923767</v>
      </c>
      <c r="E97" s="169">
        <v>109</v>
      </c>
      <c r="F97" s="169">
        <v>118</v>
      </c>
      <c r="G97" s="157">
        <f t="shared" si="21"/>
        <v>-7.627118644067797</v>
      </c>
      <c r="H97" s="169">
        <v>90</v>
      </c>
      <c r="I97" s="169">
        <v>96</v>
      </c>
      <c r="J97" s="157">
        <f t="shared" si="22"/>
        <v>-6.25</v>
      </c>
      <c r="K97" s="169">
        <v>23</v>
      </c>
      <c r="L97" s="169">
        <v>37</v>
      </c>
      <c r="M97" s="157">
        <f>(K97-L97)/L97*100</f>
        <v>-37.83783783783784</v>
      </c>
      <c r="N97" s="169"/>
      <c r="O97" s="169">
        <v>3</v>
      </c>
      <c r="P97" s="157"/>
    </row>
    <row r="98" spans="1:16" ht="16.5" thickBot="1" thickTop="1">
      <c r="A98" s="171" t="s">
        <v>13</v>
      </c>
      <c r="B98" s="169">
        <v>270</v>
      </c>
      <c r="C98" s="169">
        <v>285</v>
      </c>
      <c r="D98" s="157">
        <f t="shared" si="20"/>
        <v>-5.263157894736842</v>
      </c>
      <c r="E98" s="169">
        <v>108</v>
      </c>
      <c r="F98" s="169">
        <v>116</v>
      </c>
      <c r="G98" s="157">
        <f t="shared" si="21"/>
        <v>-6.896551724137931</v>
      </c>
      <c r="H98" s="169">
        <v>72</v>
      </c>
      <c r="I98" s="169">
        <v>49</v>
      </c>
      <c r="J98" s="157">
        <f t="shared" si="22"/>
        <v>46.93877551020408</v>
      </c>
      <c r="K98" s="169">
        <v>40</v>
      </c>
      <c r="L98" s="169">
        <v>56</v>
      </c>
      <c r="M98" s="157">
        <f>(K98-L98)/L98*100</f>
        <v>-28.57142857142857</v>
      </c>
      <c r="N98" s="169">
        <v>3</v>
      </c>
      <c r="O98" s="169">
        <v>3</v>
      </c>
      <c r="P98" s="157"/>
    </row>
    <row r="99" spans="1:16" ht="16.5" thickBot="1" thickTop="1">
      <c r="A99" s="171" t="s">
        <v>14</v>
      </c>
      <c r="B99" s="169">
        <v>240</v>
      </c>
      <c r="C99" s="169">
        <v>232</v>
      </c>
      <c r="D99" s="157">
        <f t="shared" si="20"/>
        <v>3.4482758620689653</v>
      </c>
      <c r="E99" s="169">
        <v>95</v>
      </c>
      <c r="F99" s="169">
        <v>88</v>
      </c>
      <c r="G99" s="158">
        <f t="shared" si="21"/>
        <v>7.954545454545454</v>
      </c>
      <c r="H99" s="169">
        <v>55</v>
      </c>
      <c r="I99" s="169">
        <v>50</v>
      </c>
      <c r="J99" s="158">
        <f t="shared" si="22"/>
        <v>10</v>
      </c>
      <c r="K99" s="169">
        <v>106</v>
      </c>
      <c r="L99" s="169">
        <v>77</v>
      </c>
      <c r="M99" s="157">
        <f>(K99-L99)/L99*100</f>
        <v>37.66233766233766</v>
      </c>
      <c r="N99" s="169">
        <v>9</v>
      </c>
      <c r="O99" s="169">
        <v>3</v>
      </c>
      <c r="P99" s="158"/>
    </row>
    <row r="100" spans="1:16" ht="16.5" thickBot="1" thickTop="1">
      <c r="A100" s="171" t="s">
        <v>15</v>
      </c>
      <c r="B100" s="169">
        <v>223</v>
      </c>
      <c r="C100" s="169">
        <v>264</v>
      </c>
      <c r="D100" s="157">
        <f t="shared" si="20"/>
        <v>-15.530303030303031</v>
      </c>
      <c r="E100" s="169">
        <v>82</v>
      </c>
      <c r="F100" s="169">
        <v>75</v>
      </c>
      <c r="G100" s="157">
        <f t="shared" si="21"/>
        <v>9.333333333333334</v>
      </c>
      <c r="H100" s="169">
        <v>68</v>
      </c>
      <c r="I100" s="169">
        <v>42</v>
      </c>
      <c r="J100" s="157">
        <f t="shared" si="22"/>
        <v>61.904761904761905</v>
      </c>
      <c r="K100" s="169">
        <v>21</v>
      </c>
      <c r="L100" s="169">
        <v>18</v>
      </c>
      <c r="M100" s="157">
        <f>(K100-L100)/L100*100</f>
        <v>16.666666666666664</v>
      </c>
      <c r="N100" s="169">
        <v>1</v>
      </c>
      <c r="O100" s="169">
        <v>5</v>
      </c>
      <c r="P100" s="158">
        <f>(N100-O100)/O100*100</f>
        <v>-80</v>
      </c>
    </row>
    <row r="101" spans="1:16" ht="16.5" thickBot="1" thickTop="1">
      <c r="A101" s="171" t="s">
        <v>16</v>
      </c>
      <c r="B101" s="169">
        <v>276</v>
      </c>
      <c r="C101" s="169">
        <v>360</v>
      </c>
      <c r="D101" s="157">
        <f t="shared" si="20"/>
        <v>-23.333333333333332</v>
      </c>
      <c r="E101" s="169">
        <v>200</v>
      </c>
      <c r="F101" s="169">
        <v>216</v>
      </c>
      <c r="G101" s="157">
        <f t="shared" si="21"/>
        <v>-7.4074074074074066</v>
      </c>
      <c r="H101" s="169">
        <v>90</v>
      </c>
      <c r="I101" s="169">
        <v>78</v>
      </c>
      <c r="J101" s="157">
        <f t="shared" si="22"/>
        <v>15.384615384615385</v>
      </c>
      <c r="K101" s="169">
        <v>108</v>
      </c>
      <c r="L101" s="169">
        <v>70</v>
      </c>
      <c r="M101" s="157">
        <f>(K101-L101)/L101*100</f>
        <v>54.285714285714285</v>
      </c>
      <c r="N101" s="169">
        <v>42</v>
      </c>
      <c r="O101" s="169">
        <v>41</v>
      </c>
      <c r="P101" s="157">
        <f>(N101-O101)/O101*100</f>
        <v>2.4390243902439024</v>
      </c>
    </row>
    <row r="102" spans="1:16" ht="31.5" thickBot="1" thickTop="1">
      <c r="A102" s="175" t="s">
        <v>147</v>
      </c>
      <c r="B102" s="169"/>
      <c r="C102" s="169">
        <v>1</v>
      </c>
      <c r="D102" s="157"/>
      <c r="E102" s="169"/>
      <c r="F102" s="169"/>
      <c r="G102" s="157"/>
      <c r="H102" s="169">
        <v>4</v>
      </c>
      <c r="I102" s="169">
        <v>1</v>
      </c>
      <c r="J102" s="158"/>
      <c r="K102" s="169"/>
      <c r="L102" s="169">
        <v>1</v>
      </c>
      <c r="M102" s="157"/>
      <c r="N102" s="169"/>
      <c r="O102" s="169"/>
      <c r="P102" s="157"/>
    </row>
    <row r="103" spans="1:16" ht="16.5" thickBot="1" thickTop="1">
      <c r="A103" s="177" t="s">
        <v>33</v>
      </c>
      <c r="B103" s="158">
        <f>B94+B95+B96+B97+B98+B99+B100+B101+B102</f>
        <v>2869</v>
      </c>
      <c r="C103" s="158">
        <f>C94+C95+C96+C97+C98+C99+C100+C101+C102</f>
        <v>2603</v>
      </c>
      <c r="D103" s="157">
        <f>(B103-C103)/C103*100</f>
        <v>10.218978102189782</v>
      </c>
      <c r="E103" s="158">
        <f>E94+E95+E96+E97+E98+E99+E100+E101+E102</f>
        <v>1152</v>
      </c>
      <c r="F103" s="158">
        <f>F94+F95+F96+F97+F98+F99+F100+F101+F102</f>
        <v>1051</v>
      </c>
      <c r="G103" s="157">
        <f>(E103-F103)/F103*100</f>
        <v>9.60989533777355</v>
      </c>
      <c r="H103" s="162">
        <f>H94+H95+H96+H97+H98+H99+H100+H101+H102</f>
        <v>929</v>
      </c>
      <c r="I103" s="162">
        <f>I94+I95+I96+I97+I98+I99+I100+I101+I102</f>
        <v>663</v>
      </c>
      <c r="J103" s="157">
        <f>(H103-I103)/I103*100</f>
        <v>40.120663650075414</v>
      </c>
      <c r="K103" s="162">
        <f>K94+K95+K96+K97+K98+K99+K100+K101+K102</f>
        <v>584</v>
      </c>
      <c r="L103" s="162">
        <f>L94+L95+L96+L97+L98+L99+L100+L101+L102</f>
        <v>416</v>
      </c>
      <c r="M103" s="157">
        <f>(K103-L103)/L103*100</f>
        <v>40.38461538461539</v>
      </c>
      <c r="N103" s="162">
        <f>N94+N95+N96+N97+N98+N99+N100+N101+N102</f>
        <v>416</v>
      </c>
      <c r="O103" s="162">
        <f>O94+O95+O96+O97+O98+O99+O100+O101+O102</f>
        <v>238</v>
      </c>
      <c r="P103" s="157">
        <f>(N103-O103)/O103*100</f>
        <v>74.78991596638656</v>
      </c>
    </row>
    <row r="104" spans="1:16" ht="16.5" thickBot="1" thickTop="1">
      <c r="A104" s="163"/>
      <c r="B104" s="164"/>
      <c r="C104" s="164"/>
      <c r="D104" s="165"/>
      <c r="E104" s="164"/>
      <c r="F104" s="164"/>
      <c r="G104" s="165"/>
      <c r="H104" s="164"/>
      <c r="I104" s="164"/>
      <c r="J104" s="166"/>
      <c r="K104" s="164"/>
      <c r="L104" s="164"/>
      <c r="M104" s="165"/>
      <c r="N104" s="164"/>
      <c r="O104" s="164"/>
      <c r="P104" s="166"/>
    </row>
    <row r="105" spans="1:16" ht="63.75" customHeight="1" thickBot="1" thickTop="1">
      <c r="A105" s="312" t="s">
        <v>135</v>
      </c>
      <c r="B105" s="312" t="s">
        <v>148</v>
      </c>
      <c r="C105" s="312"/>
      <c r="D105" s="312"/>
      <c r="E105" s="312" t="s">
        <v>149</v>
      </c>
      <c r="F105" s="312"/>
      <c r="G105" s="312"/>
      <c r="H105" s="312" t="s">
        <v>150</v>
      </c>
      <c r="I105" s="312"/>
      <c r="J105" s="312"/>
      <c r="K105" s="312" t="s">
        <v>151</v>
      </c>
      <c r="L105" s="312"/>
      <c r="M105" s="312"/>
      <c r="N105" s="312" t="s">
        <v>152</v>
      </c>
      <c r="O105" s="312"/>
      <c r="P105" s="312"/>
    </row>
    <row r="106" spans="1:16" ht="24" customHeight="1" thickBot="1" thickTop="1">
      <c r="A106" s="312"/>
      <c r="B106" s="167">
        <v>2015</v>
      </c>
      <c r="C106" s="153">
        <v>2014</v>
      </c>
      <c r="D106" s="153" t="s">
        <v>138</v>
      </c>
      <c r="E106" s="167">
        <v>2015</v>
      </c>
      <c r="F106" s="153">
        <v>2014</v>
      </c>
      <c r="G106" s="153" t="s">
        <v>138</v>
      </c>
      <c r="H106" s="167">
        <v>2015</v>
      </c>
      <c r="I106" s="153">
        <v>2014</v>
      </c>
      <c r="J106" s="153" t="s">
        <v>138</v>
      </c>
      <c r="K106" s="167">
        <v>2015</v>
      </c>
      <c r="L106" s="153">
        <v>2014</v>
      </c>
      <c r="M106" s="153" t="s">
        <v>138</v>
      </c>
      <c r="N106" s="167">
        <v>2015</v>
      </c>
      <c r="O106" s="153">
        <v>2014</v>
      </c>
      <c r="P106" s="153" t="s">
        <v>138</v>
      </c>
    </row>
    <row r="107" spans="1:16" ht="34.5" customHeight="1" thickBot="1" thickTop="1">
      <c r="A107" s="171" t="s">
        <v>9</v>
      </c>
      <c r="B107" s="169">
        <v>9</v>
      </c>
      <c r="C107" s="169">
        <v>8</v>
      </c>
      <c r="D107" s="157">
        <f aca="true" t="shared" si="23" ref="D107:D112">(B107-C107)/C107*100</f>
        <v>12.5</v>
      </c>
      <c r="E107" s="169">
        <v>176</v>
      </c>
      <c r="F107" s="169">
        <v>80</v>
      </c>
      <c r="G107" s="237" t="s">
        <v>197</v>
      </c>
      <c r="H107" s="169">
        <v>129</v>
      </c>
      <c r="I107" s="169">
        <v>60</v>
      </c>
      <c r="J107" s="238" t="s">
        <v>130</v>
      </c>
      <c r="K107" s="169">
        <v>58</v>
      </c>
      <c r="L107" s="169">
        <v>23</v>
      </c>
      <c r="M107" s="237" t="s">
        <v>197</v>
      </c>
      <c r="N107" s="169">
        <v>1</v>
      </c>
      <c r="O107" s="169">
        <v>1</v>
      </c>
      <c r="P107" s="158"/>
    </row>
    <row r="108" spans="1:16" ht="16.5" thickBot="1" thickTop="1">
      <c r="A108" s="171" t="s">
        <v>10</v>
      </c>
      <c r="B108" s="169">
        <v>40</v>
      </c>
      <c r="C108" s="169">
        <v>86</v>
      </c>
      <c r="D108" s="157">
        <f t="shared" si="23"/>
        <v>-53.48837209302325</v>
      </c>
      <c r="E108" s="169">
        <v>38</v>
      </c>
      <c r="F108" s="169">
        <v>45</v>
      </c>
      <c r="G108" s="157">
        <f aca="true" t="shared" si="24" ref="G108:G116">(E108-F108)/F108*100</f>
        <v>-15.555555555555555</v>
      </c>
      <c r="H108" s="169">
        <v>6</v>
      </c>
      <c r="I108" s="169">
        <v>6</v>
      </c>
      <c r="J108" s="157"/>
      <c r="K108" s="169">
        <v>22</v>
      </c>
      <c r="L108" s="169">
        <v>20</v>
      </c>
      <c r="M108" s="158">
        <f>(K108-L108)/L108*100</f>
        <v>10</v>
      </c>
      <c r="N108" s="169">
        <v>5</v>
      </c>
      <c r="O108" s="169">
        <v>4</v>
      </c>
      <c r="P108" s="158">
        <f aca="true" t="shared" si="25" ref="P108:P114">(N108-O108)/O108*100</f>
        <v>25</v>
      </c>
    </row>
    <row r="109" spans="1:16" ht="16.5" thickBot="1" thickTop="1">
      <c r="A109" s="171" t="s">
        <v>11</v>
      </c>
      <c r="B109" s="169">
        <v>14</v>
      </c>
      <c r="C109" s="169">
        <v>11</v>
      </c>
      <c r="D109" s="157">
        <f t="shared" si="23"/>
        <v>27.27272727272727</v>
      </c>
      <c r="E109" s="169">
        <v>14</v>
      </c>
      <c r="F109" s="169">
        <v>31</v>
      </c>
      <c r="G109" s="157">
        <f t="shared" si="24"/>
        <v>-54.83870967741935</v>
      </c>
      <c r="H109" s="169">
        <v>3</v>
      </c>
      <c r="I109" s="169">
        <v>9</v>
      </c>
      <c r="J109" s="157">
        <f>(H109-I109)/I109*100</f>
        <v>-66.66666666666666</v>
      </c>
      <c r="K109" s="169">
        <v>17</v>
      </c>
      <c r="L109" s="169">
        <v>18</v>
      </c>
      <c r="M109" s="157">
        <f>(K109-L109)/L109*100</f>
        <v>-5.555555555555555</v>
      </c>
      <c r="N109" s="169">
        <v>7</v>
      </c>
      <c r="O109" s="169">
        <v>10</v>
      </c>
      <c r="P109" s="158">
        <f t="shared" si="25"/>
        <v>-30</v>
      </c>
    </row>
    <row r="110" spans="1:16" ht="16.5" thickBot="1" thickTop="1">
      <c r="A110" s="171" t="s">
        <v>12</v>
      </c>
      <c r="B110" s="169">
        <v>50</v>
      </c>
      <c r="C110" s="169">
        <v>85</v>
      </c>
      <c r="D110" s="157">
        <f t="shared" si="23"/>
        <v>-41.17647058823529</v>
      </c>
      <c r="E110" s="169">
        <v>41</v>
      </c>
      <c r="F110" s="169">
        <v>49</v>
      </c>
      <c r="G110" s="157">
        <f t="shared" si="24"/>
        <v>-16.3265306122449</v>
      </c>
      <c r="H110" s="169">
        <v>7</v>
      </c>
      <c r="I110" s="169">
        <v>16</v>
      </c>
      <c r="J110" s="157">
        <f>(H110-I110)/I110*100</f>
        <v>-56.25</v>
      </c>
      <c r="K110" s="169">
        <v>12</v>
      </c>
      <c r="L110" s="169">
        <v>17</v>
      </c>
      <c r="M110" s="157">
        <f>(K110-L110)/L110*100</f>
        <v>-29.411764705882355</v>
      </c>
      <c r="N110" s="169">
        <v>2</v>
      </c>
      <c r="O110" s="169">
        <v>4</v>
      </c>
      <c r="P110" s="158">
        <f t="shared" si="25"/>
        <v>-50</v>
      </c>
    </row>
    <row r="111" spans="1:16" ht="34.5" customHeight="1" thickBot="1" thickTop="1">
      <c r="A111" s="171" t="s">
        <v>13</v>
      </c>
      <c r="B111" s="169">
        <v>30</v>
      </c>
      <c r="C111" s="169">
        <v>42</v>
      </c>
      <c r="D111" s="157">
        <f t="shared" si="23"/>
        <v>-28.57142857142857</v>
      </c>
      <c r="E111" s="169">
        <v>25</v>
      </c>
      <c r="F111" s="169">
        <v>20</v>
      </c>
      <c r="G111" s="158">
        <f t="shared" si="24"/>
        <v>25</v>
      </c>
      <c r="H111" s="169">
        <v>18</v>
      </c>
      <c r="I111" s="169">
        <v>4</v>
      </c>
      <c r="J111" s="181" t="s">
        <v>197</v>
      </c>
      <c r="K111" s="169">
        <v>17</v>
      </c>
      <c r="L111" s="169">
        <v>14</v>
      </c>
      <c r="M111" s="157">
        <f>(K111-L111)/L111*100</f>
        <v>21.428571428571427</v>
      </c>
      <c r="N111" s="169">
        <v>5</v>
      </c>
      <c r="O111" s="169">
        <v>6</v>
      </c>
      <c r="P111" s="157">
        <f t="shared" si="25"/>
        <v>-16.666666666666664</v>
      </c>
    </row>
    <row r="112" spans="1:16" ht="25.5" customHeight="1" thickBot="1" thickTop="1">
      <c r="A112" s="171" t="s">
        <v>14</v>
      </c>
      <c r="B112" s="169">
        <v>23</v>
      </c>
      <c r="C112" s="169">
        <v>31</v>
      </c>
      <c r="D112" s="157">
        <f t="shared" si="23"/>
        <v>-25.806451612903224</v>
      </c>
      <c r="E112" s="169">
        <v>24</v>
      </c>
      <c r="F112" s="169">
        <v>18</v>
      </c>
      <c r="G112" s="157">
        <f t="shared" si="24"/>
        <v>33.33333333333333</v>
      </c>
      <c r="H112" s="169">
        <v>9</v>
      </c>
      <c r="I112" s="169">
        <v>2</v>
      </c>
      <c r="J112" s="180"/>
      <c r="K112" s="169">
        <v>28</v>
      </c>
      <c r="L112" s="169">
        <v>22</v>
      </c>
      <c r="M112" s="157">
        <f>(K112-L112)/L112*100</f>
        <v>27.27272727272727</v>
      </c>
      <c r="N112" s="169">
        <v>24</v>
      </c>
      <c r="O112" s="169">
        <v>12</v>
      </c>
      <c r="P112" s="240" t="s">
        <v>130</v>
      </c>
    </row>
    <row r="113" spans="1:16" ht="24.75" customHeight="1" thickBot="1" thickTop="1">
      <c r="A113" s="171" t="s">
        <v>15</v>
      </c>
      <c r="B113" s="169">
        <v>12</v>
      </c>
      <c r="C113" s="169">
        <v>2</v>
      </c>
      <c r="D113" s="157"/>
      <c r="E113" s="169">
        <v>19</v>
      </c>
      <c r="F113" s="169">
        <v>16</v>
      </c>
      <c r="G113" s="157">
        <f t="shared" si="24"/>
        <v>18.75</v>
      </c>
      <c r="H113" s="169">
        <v>8</v>
      </c>
      <c r="I113" s="169">
        <v>2</v>
      </c>
      <c r="J113" s="180"/>
      <c r="K113" s="169">
        <v>4</v>
      </c>
      <c r="L113" s="169">
        <v>4</v>
      </c>
      <c r="M113" s="158"/>
      <c r="N113" s="169">
        <v>1</v>
      </c>
      <c r="O113" s="169">
        <v>2</v>
      </c>
      <c r="P113" s="158">
        <f t="shared" si="25"/>
        <v>-50</v>
      </c>
    </row>
    <row r="114" spans="1:16" ht="16.5" thickBot="1" thickTop="1">
      <c r="A114" s="171" t="s">
        <v>16</v>
      </c>
      <c r="B114" s="169">
        <v>149</v>
      </c>
      <c r="C114" s="169">
        <v>147</v>
      </c>
      <c r="D114" s="157">
        <f>(B114-C114)/C114*100</f>
        <v>1.3605442176870748</v>
      </c>
      <c r="E114" s="169">
        <v>38</v>
      </c>
      <c r="F114" s="169">
        <v>42</v>
      </c>
      <c r="G114" s="157">
        <f t="shared" si="24"/>
        <v>-9.523809523809524</v>
      </c>
      <c r="H114" s="169">
        <v>12</v>
      </c>
      <c r="I114" s="169">
        <v>27</v>
      </c>
      <c r="J114" s="157">
        <f>(H114-I114)/I114*100</f>
        <v>-55.55555555555556</v>
      </c>
      <c r="K114" s="169">
        <v>26</v>
      </c>
      <c r="L114" s="169">
        <v>28</v>
      </c>
      <c r="M114" s="157">
        <f>(K114-L114)/L114*100</f>
        <v>-7.142857142857142</v>
      </c>
      <c r="N114" s="169">
        <v>18</v>
      </c>
      <c r="O114" s="169">
        <v>10</v>
      </c>
      <c r="P114" s="158">
        <f t="shared" si="25"/>
        <v>80</v>
      </c>
    </row>
    <row r="115" spans="1:16" ht="31.5" thickBot="1" thickTop="1">
      <c r="A115" s="175" t="s">
        <v>147</v>
      </c>
      <c r="B115" s="169">
        <v>1</v>
      </c>
      <c r="C115" s="169">
        <v>1</v>
      </c>
      <c r="D115" s="157"/>
      <c r="E115" s="169">
        <v>4</v>
      </c>
      <c r="F115" s="169">
        <v>8</v>
      </c>
      <c r="G115" s="158">
        <f t="shared" si="24"/>
        <v>-50</v>
      </c>
      <c r="H115" s="169"/>
      <c r="I115" s="169"/>
      <c r="J115" s="157"/>
      <c r="K115" s="169"/>
      <c r="L115" s="169"/>
      <c r="M115" s="157"/>
      <c r="N115" s="169"/>
      <c r="O115" s="169"/>
      <c r="P115" s="158"/>
    </row>
    <row r="116" spans="1:16" ht="16.5" thickBot="1" thickTop="1">
      <c r="A116" s="177" t="s">
        <v>33</v>
      </c>
      <c r="B116" s="182">
        <f>B107+B108+B109+B110+B111+B112+B113+B114+B115</f>
        <v>328</v>
      </c>
      <c r="C116" s="182">
        <f>C107+C108+C109+C110+C111+C112+C113+C114+C115</f>
        <v>413</v>
      </c>
      <c r="D116" s="157">
        <f>(B116-C116)/C116*100</f>
        <v>-20.581113801452787</v>
      </c>
      <c r="E116" s="182">
        <f>E107+E108+E109+E110+E111+E112+E113+E114+E115</f>
        <v>379</v>
      </c>
      <c r="F116" s="182">
        <f>F107+F108+F109+F110+F111+F112+F113+F114+F115</f>
        <v>309</v>
      </c>
      <c r="G116" s="157">
        <f t="shared" si="24"/>
        <v>22.653721682847898</v>
      </c>
      <c r="H116" s="182">
        <f>H107+H108+H109+H110+H111+H112+H113+H114+H115</f>
        <v>192</v>
      </c>
      <c r="I116" s="182">
        <f>I107+I108+I109+I110+I111+I112+I113+I114+I115</f>
        <v>126</v>
      </c>
      <c r="J116" s="157">
        <f>(H116-I116)/I116*100</f>
        <v>52.38095238095239</v>
      </c>
      <c r="K116" s="182">
        <f>K107+K108+K109+K110+K111+K112+K113+K114+K115</f>
        <v>184</v>
      </c>
      <c r="L116" s="182">
        <f>L107+L108+L109+L110+L111+L112+L113+L114+L115</f>
        <v>146</v>
      </c>
      <c r="M116" s="158">
        <f>(K116-L116)/L116*100</f>
        <v>26.027397260273972</v>
      </c>
      <c r="N116" s="182">
        <f>N107+N108+N109+N110+N111+N112+N113+N114+N115</f>
        <v>63</v>
      </c>
      <c r="O116" s="182">
        <f>O107+O108+O109+O110+O111+O112+O113+O114+O115</f>
        <v>49</v>
      </c>
      <c r="P116" s="157">
        <f>(N116-O116)/O116*100</f>
        <v>28.57142857142857</v>
      </c>
    </row>
    <row r="117" spans="5:15" ht="13.5" thickTop="1">
      <c r="E117" s="129" t="s">
        <v>18</v>
      </c>
      <c r="O117" s="129" t="s">
        <v>18</v>
      </c>
    </row>
    <row r="119" spans="1:16" ht="18.75">
      <c r="A119" s="313" t="s">
        <v>163</v>
      </c>
      <c r="B119" s="313"/>
      <c r="C119" s="313"/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</row>
    <row r="120" spans="1:16" ht="18.75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</row>
    <row r="121" spans="1:16" ht="55.5" customHeight="1" thickBot="1">
      <c r="A121" s="312" t="s">
        <v>135</v>
      </c>
      <c r="B121" s="312" t="s">
        <v>141</v>
      </c>
      <c r="C121" s="312"/>
      <c r="D121" s="312"/>
      <c r="E121" s="312" t="s">
        <v>142</v>
      </c>
      <c r="F121" s="312"/>
      <c r="G121" s="312"/>
      <c r="H121" s="312" t="s">
        <v>143</v>
      </c>
      <c r="I121" s="312"/>
      <c r="J121" s="312"/>
      <c r="K121" s="312" t="s">
        <v>144</v>
      </c>
      <c r="L121" s="312"/>
      <c r="M121" s="312"/>
      <c r="N121" s="312" t="s">
        <v>145</v>
      </c>
      <c r="O121" s="312"/>
      <c r="P121" s="312"/>
    </row>
    <row r="122" spans="1:16" ht="18" customHeight="1" thickBot="1" thickTop="1">
      <c r="A122" s="312"/>
      <c r="B122" s="167">
        <v>2016</v>
      </c>
      <c r="C122" s="153">
        <v>2015</v>
      </c>
      <c r="D122" s="153" t="s">
        <v>138</v>
      </c>
      <c r="E122" s="167">
        <v>2016</v>
      </c>
      <c r="F122" s="153">
        <v>2015</v>
      </c>
      <c r="G122" s="153" t="s">
        <v>138</v>
      </c>
      <c r="H122" s="167">
        <v>2016</v>
      </c>
      <c r="I122" s="153">
        <v>2015</v>
      </c>
      <c r="J122" s="153" t="s">
        <v>138</v>
      </c>
      <c r="K122" s="167">
        <v>2016</v>
      </c>
      <c r="L122" s="153">
        <v>2015</v>
      </c>
      <c r="M122" s="153" t="s">
        <v>138</v>
      </c>
      <c r="N122" s="167">
        <v>2016</v>
      </c>
      <c r="O122" s="153">
        <v>2015</v>
      </c>
      <c r="P122" s="153" t="s">
        <v>138</v>
      </c>
    </row>
    <row r="123" spans="1:16" ht="16.5" thickBot="1" thickTop="1">
      <c r="A123" s="171" t="s">
        <v>9</v>
      </c>
      <c r="B123" s="169">
        <v>964</v>
      </c>
      <c r="C123" s="169">
        <v>1179</v>
      </c>
      <c r="D123" s="157">
        <f aca="true" t="shared" si="26" ref="D123:D130">(B123-C123)/C123*100</f>
        <v>-18.23579304495335</v>
      </c>
      <c r="E123" s="169">
        <v>357</v>
      </c>
      <c r="F123" s="169">
        <v>403</v>
      </c>
      <c r="G123" s="157">
        <f aca="true" t="shared" si="27" ref="G123:G130">(E123-F123)/F123*100</f>
        <v>-11.41439205955335</v>
      </c>
      <c r="H123" s="169">
        <v>360</v>
      </c>
      <c r="I123" s="169">
        <v>443</v>
      </c>
      <c r="J123" s="157">
        <f aca="true" t="shared" si="28" ref="J123:J130">(H123-I123)/I123*100</f>
        <v>-18.735891647855528</v>
      </c>
      <c r="K123" s="169">
        <v>208</v>
      </c>
      <c r="L123" s="169">
        <v>221</v>
      </c>
      <c r="M123" s="157">
        <f aca="true" t="shared" si="29" ref="M123:M130">(K123-L123)/L123*100</f>
        <v>-5.88235294117647</v>
      </c>
      <c r="N123" s="169">
        <v>266</v>
      </c>
      <c r="O123" s="169">
        <v>359</v>
      </c>
      <c r="P123" s="157">
        <f>(N123-O123)/O123*100</f>
        <v>-25.90529247910863</v>
      </c>
    </row>
    <row r="124" spans="1:16" ht="16.5" thickBot="1" thickTop="1">
      <c r="A124" s="171" t="s">
        <v>10</v>
      </c>
      <c r="B124" s="169">
        <v>282</v>
      </c>
      <c r="C124" s="169">
        <v>253</v>
      </c>
      <c r="D124" s="157">
        <f t="shared" si="26"/>
        <v>11.462450592885375</v>
      </c>
      <c r="E124" s="169">
        <v>106</v>
      </c>
      <c r="F124" s="169">
        <v>96</v>
      </c>
      <c r="G124" s="157">
        <f t="shared" si="27"/>
        <v>10.416666666666668</v>
      </c>
      <c r="H124" s="169">
        <v>70</v>
      </c>
      <c r="I124" s="169">
        <v>40</v>
      </c>
      <c r="J124" s="158">
        <f t="shared" si="28"/>
        <v>75</v>
      </c>
      <c r="K124" s="169">
        <v>35</v>
      </c>
      <c r="L124" s="169">
        <v>36</v>
      </c>
      <c r="M124" s="157">
        <f t="shared" si="29"/>
        <v>-2.7777777777777777</v>
      </c>
      <c r="N124" s="169">
        <v>1</v>
      </c>
      <c r="O124" s="169"/>
      <c r="P124" s="158"/>
    </row>
    <row r="125" spans="1:16" ht="16.5" thickBot="1" thickTop="1">
      <c r="A125" s="171" t="s">
        <v>11</v>
      </c>
      <c r="B125" s="169">
        <v>214</v>
      </c>
      <c r="C125" s="169">
        <v>187</v>
      </c>
      <c r="D125" s="157">
        <f t="shared" si="26"/>
        <v>14.43850267379679</v>
      </c>
      <c r="E125" s="169">
        <v>77</v>
      </c>
      <c r="F125" s="169">
        <v>59</v>
      </c>
      <c r="G125" s="157">
        <f t="shared" si="27"/>
        <v>30.508474576271187</v>
      </c>
      <c r="H125" s="169">
        <v>59</v>
      </c>
      <c r="I125" s="169">
        <v>67</v>
      </c>
      <c r="J125" s="157">
        <f t="shared" si="28"/>
        <v>-11.940298507462686</v>
      </c>
      <c r="K125" s="169">
        <v>26</v>
      </c>
      <c r="L125" s="169">
        <v>29</v>
      </c>
      <c r="M125" s="157">
        <f t="shared" si="29"/>
        <v>-10.344827586206897</v>
      </c>
      <c r="N125" s="169">
        <v>5</v>
      </c>
      <c r="O125" s="169">
        <v>2</v>
      </c>
      <c r="P125" s="159" t="s">
        <v>164</v>
      </c>
    </row>
    <row r="126" spans="1:16" ht="16.5" thickBot="1" thickTop="1">
      <c r="A126" s="171" t="s">
        <v>12</v>
      </c>
      <c r="B126" s="169">
        <v>239</v>
      </c>
      <c r="C126" s="169">
        <v>241</v>
      </c>
      <c r="D126" s="157">
        <f t="shared" si="26"/>
        <v>-0.8298755186721992</v>
      </c>
      <c r="E126" s="169">
        <v>113</v>
      </c>
      <c r="F126" s="169">
        <v>109</v>
      </c>
      <c r="G126" s="157">
        <f t="shared" si="27"/>
        <v>3.669724770642202</v>
      </c>
      <c r="H126" s="169">
        <v>131</v>
      </c>
      <c r="I126" s="169">
        <v>90</v>
      </c>
      <c r="J126" s="157">
        <f t="shared" si="28"/>
        <v>45.55555555555556</v>
      </c>
      <c r="K126" s="169">
        <v>18</v>
      </c>
      <c r="L126" s="169">
        <v>23</v>
      </c>
      <c r="M126" s="157">
        <f t="shared" si="29"/>
        <v>-21.73913043478261</v>
      </c>
      <c r="N126" s="169"/>
      <c r="O126" s="169"/>
      <c r="P126" s="157"/>
    </row>
    <row r="127" spans="1:16" ht="16.5" thickBot="1" thickTop="1">
      <c r="A127" s="171" t="s">
        <v>13</v>
      </c>
      <c r="B127" s="169">
        <v>265</v>
      </c>
      <c r="C127" s="169">
        <v>270</v>
      </c>
      <c r="D127" s="157">
        <f t="shared" si="26"/>
        <v>-1.8518518518518516</v>
      </c>
      <c r="E127" s="169">
        <v>104</v>
      </c>
      <c r="F127" s="169">
        <v>108</v>
      </c>
      <c r="G127" s="157">
        <f t="shared" si="27"/>
        <v>-3.7037037037037033</v>
      </c>
      <c r="H127" s="169">
        <v>70</v>
      </c>
      <c r="I127" s="169">
        <v>72</v>
      </c>
      <c r="J127" s="157">
        <f t="shared" si="28"/>
        <v>-2.7777777777777777</v>
      </c>
      <c r="K127" s="169">
        <v>55</v>
      </c>
      <c r="L127" s="169">
        <v>40</v>
      </c>
      <c r="M127" s="157">
        <f t="shared" si="29"/>
        <v>37.5</v>
      </c>
      <c r="N127" s="169">
        <v>2</v>
      </c>
      <c r="O127" s="169">
        <v>3</v>
      </c>
      <c r="P127" s="157">
        <f>(N127-O127)/O127*100</f>
        <v>-33.33333333333333</v>
      </c>
    </row>
    <row r="128" spans="1:16" ht="16.5" thickBot="1" thickTop="1">
      <c r="A128" s="171" t="s">
        <v>14</v>
      </c>
      <c r="B128" s="169">
        <v>269</v>
      </c>
      <c r="C128" s="169">
        <v>240</v>
      </c>
      <c r="D128" s="157">
        <f t="shared" si="26"/>
        <v>12.083333333333334</v>
      </c>
      <c r="E128" s="169">
        <v>84</v>
      </c>
      <c r="F128" s="169">
        <v>95</v>
      </c>
      <c r="G128" s="157">
        <f t="shared" si="27"/>
        <v>-11.578947368421053</v>
      </c>
      <c r="H128" s="169">
        <v>38</v>
      </c>
      <c r="I128" s="169">
        <v>55</v>
      </c>
      <c r="J128" s="157">
        <f t="shared" si="28"/>
        <v>-30.909090909090907</v>
      </c>
      <c r="K128" s="169">
        <v>78</v>
      </c>
      <c r="L128" s="169">
        <v>106</v>
      </c>
      <c r="M128" s="157">
        <f t="shared" si="29"/>
        <v>-26.41509433962264</v>
      </c>
      <c r="N128" s="169"/>
      <c r="O128" s="169">
        <v>9</v>
      </c>
      <c r="P128" s="157"/>
    </row>
    <row r="129" spans="1:16" ht="16.5" thickBot="1" thickTop="1">
      <c r="A129" s="171" t="s">
        <v>15</v>
      </c>
      <c r="B129" s="169">
        <v>244</v>
      </c>
      <c r="C129" s="169">
        <v>223</v>
      </c>
      <c r="D129" s="157">
        <f t="shared" si="26"/>
        <v>9.417040358744394</v>
      </c>
      <c r="E129" s="169">
        <v>112</v>
      </c>
      <c r="F129" s="169">
        <v>82</v>
      </c>
      <c r="G129" s="157">
        <f t="shared" si="27"/>
        <v>36.58536585365854</v>
      </c>
      <c r="H129" s="169">
        <v>57</v>
      </c>
      <c r="I129" s="169">
        <v>68</v>
      </c>
      <c r="J129" s="157">
        <f t="shared" si="28"/>
        <v>-16.176470588235293</v>
      </c>
      <c r="K129" s="169">
        <v>25</v>
      </c>
      <c r="L129" s="169">
        <v>21</v>
      </c>
      <c r="M129" s="158">
        <f t="shared" si="29"/>
        <v>19.047619047619047</v>
      </c>
      <c r="N129" s="169">
        <v>1</v>
      </c>
      <c r="O129" s="169">
        <v>1</v>
      </c>
      <c r="P129" s="157"/>
    </row>
    <row r="130" spans="1:16" ht="16.5" thickBot="1" thickTop="1">
      <c r="A130" s="171" t="s">
        <v>16</v>
      </c>
      <c r="B130" s="169">
        <v>211</v>
      </c>
      <c r="C130" s="169">
        <v>276</v>
      </c>
      <c r="D130" s="157">
        <f t="shared" si="26"/>
        <v>-23.55072463768116</v>
      </c>
      <c r="E130" s="169">
        <v>178</v>
      </c>
      <c r="F130" s="169">
        <v>200</v>
      </c>
      <c r="G130" s="158">
        <f t="shared" si="27"/>
        <v>-11</v>
      </c>
      <c r="H130" s="169">
        <v>73</v>
      </c>
      <c r="I130" s="169">
        <v>90</v>
      </c>
      <c r="J130" s="157">
        <f t="shared" si="28"/>
        <v>-18.88888888888889</v>
      </c>
      <c r="K130" s="169">
        <v>90</v>
      </c>
      <c r="L130" s="169">
        <v>108</v>
      </c>
      <c r="M130" s="157">
        <f t="shared" si="29"/>
        <v>-16.666666666666664</v>
      </c>
      <c r="N130" s="169">
        <v>29</v>
      </c>
      <c r="O130" s="169">
        <v>42</v>
      </c>
      <c r="P130" s="158">
        <f>(N130-O130)/O130*100</f>
        <v>-30.952380952380953</v>
      </c>
    </row>
    <row r="131" spans="1:16" ht="16.5" customHeight="1" thickBot="1" thickTop="1">
      <c r="A131" s="175" t="s">
        <v>147</v>
      </c>
      <c r="B131" s="169">
        <v>2</v>
      </c>
      <c r="C131" s="169"/>
      <c r="D131" s="157"/>
      <c r="E131" s="169"/>
      <c r="F131" s="169"/>
      <c r="G131" s="157"/>
      <c r="H131" s="169">
        <v>9</v>
      </c>
      <c r="I131" s="169">
        <v>4</v>
      </c>
      <c r="J131" s="157"/>
      <c r="K131" s="169"/>
      <c r="L131" s="169"/>
      <c r="M131" s="157"/>
      <c r="N131" s="169"/>
      <c r="O131" s="169"/>
      <c r="P131" s="157"/>
    </row>
    <row r="132" spans="1:16" ht="16.5" thickBot="1" thickTop="1">
      <c r="A132" s="177" t="s">
        <v>33</v>
      </c>
      <c r="B132" s="176">
        <f>B123+B124+B125+B126+B127+B128+B129+B130+B131</f>
        <v>2690</v>
      </c>
      <c r="C132" s="176">
        <f>C123+C124+C125+C126+C127+C128+C129+C130+C131</f>
        <v>2869</v>
      </c>
      <c r="D132" s="157">
        <f>(B132-C132)/C132*100</f>
        <v>-6.239107703032416</v>
      </c>
      <c r="E132" s="176">
        <f>E123+E124+E125+E126+E127+E128+E129+E130+E131</f>
        <v>1131</v>
      </c>
      <c r="F132" s="176">
        <f>F123+F124+F125+F126+F127+F128+F129+F130+F131</f>
        <v>1152</v>
      </c>
      <c r="G132" s="157">
        <f>(E132-F132)/F132*100</f>
        <v>-1.8229166666666667</v>
      </c>
      <c r="H132" s="182">
        <f>H123+H124+H125+H126+H127+H128+H129+H130+H131</f>
        <v>867</v>
      </c>
      <c r="I132" s="182">
        <f>I123+I124+I125+I126+I127+I128+I129+I130+I131</f>
        <v>929</v>
      </c>
      <c r="J132" s="157">
        <f>(H132-I132)/I132*100</f>
        <v>-6.673842841765339</v>
      </c>
      <c r="K132" s="182">
        <f>K123+K124+K125+K126+K127+K128+K129+K130+K131</f>
        <v>535</v>
      </c>
      <c r="L132" s="182">
        <f>L123+L124+L125+L126+L127+L128+L129+L130+L131</f>
        <v>584</v>
      </c>
      <c r="M132" s="157">
        <f>(K132-L132)/L132*100</f>
        <v>-8.39041095890411</v>
      </c>
      <c r="N132" s="182">
        <f>N123+N124+N125+N126+N127+N128+N129+N130+N131</f>
        <v>304</v>
      </c>
      <c r="O132" s="182">
        <f>O123+O124+O125+O126+O127+O128+O129+O130+O131</f>
        <v>416</v>
      </c>
      <c r="P132" s="157">
        <f>(N132-O132)/O132*100</f>
        <v>-26.923076923076923</v>
      </c>
    </row>
    <row r="133" spans="1:16" ht="16.5" thickBot="1" thickTop="1">
      <c r="A133" s="163"/>
      <c r="B133" s="164"/>
      <c r="C133" s="164"/>
      <c r="D133" s="165"/>
      <c r="E133" s="164"/>
      <c r="F133" s="164"/>
      <c r="G133" s="165"/>
      <c r="H133" s="164"/>
      <c r="I133" s="164"/>
      <c r="J133" s="166"/>
      <c r="K133" s="164"/>
      <c r="L133" s="164"/>
      <c r="M133" s="165"/>
      <c r="N133" s="164"/>
      <c r="O133" s="164"/>
      <c r="P133" s="166"/>
    </row>
    <row r="134" spans="1:16" ht="66.75" customHeight="1" thickBot="1" thickTop="1">
      <c r="A134" s="312" t="s">
        <v>135</v>
      </c>
      <c r="B134" s="312" t="s">
        <v>148</v>
      </c>
      <c r="C134" s="312"/>
      <c r="D134" s="312"/>
      <c r="E134" s="312" t="s">
        <v>149</v>
      </c>
      <c r="F134" s="312"/>
      <c r="G134" s="312"/>
      <c r="H134" s="312" t="s">
        <v>150</v>
      </c>
      <c r="I134" s="312"/>
      <c r="J134" s="312"/>
      <c r="K134" s="312" t="s">
        <v>151</v>
      </c>
      <c r="L134" s="312"/>
      <c r="M134" s="312"/>
      <c r="N134" s="312" t="s">
        <v>152</v>
      </c>
      <c r="O134" s="312"/>
      <c r="P134" s="312"/>
    </row>
    <row r="135" spans="1:16" ht="23.25" customHeight="1" thickBot="1" thickTop="1">
      <c r="A135" s="312"/>
      <c r="B135" s="167">
        <v>2016</v>
      </c>
      <c r="C135" s="153">
        <v>2015</v>
      </c>
      <c r="D135" s="153" t="s">
        <v>138</v>
      </c>
      <c r="E135" s="167">
        <v>2016</v>
      </c>
      <c r="F135" s="153">
        <v>2015</v>
      </c>
      <c r="G135" s="153" t="s">
        <v>138</v>
      </c>
      <c r="H135" s="167">
        <v>2016</v>
      </c>
      <c r="I135" s="153">
        <v>2015</v>
      </c>
      <c r="J135" s="153" t="s">
        <v>138</v>
      </c>
      <c r="K135" s="167">
        <v>2016</v>
      </c>
      <c r="L135" s="153">
        <v>2015</v>
      </c>
      <c r="M135" s="153" t="s">
        <v>138</v>
      </c>
      <c r="N135" s="167">
        <v>2016</v>
      </c>
      <c r="O135" s="153">
        <v>2015</v>
      </c>
      <c r="P135" s="153" t="s">
        <v>138</v>
      </c>
    </row>
    <row r="136" spans="1:16" ht="16.5" thickBot="1" thickTop="1">
      <c r="A136" s="171" t="s">
        <v>9</v>
      </c>
      <c r="B136" s="169">
        <v>7</v>
      </c>
      <c r="C136" s="169">
        <v>9</v>
      </c>
      <c r="D136" s="157">
        <f aca="true" t="shared" si="30" ref="D136:D141">(B136-C136)/C136*100</f>
        <v>-22.22222222222222</v>
      </c>
      <c r="E136" s="169">
        <v>145</v>
      </c>
      <c r="F136" s="169">
        <v>176</v>
      </c>
      <c r="G136" s="157">
        <f>(E136-F136)/F136*100</f>
        <v>-17.613636363636363</v>
      </c>
      <c r="H136" s="169">
        <v>135</v>
      </c>
      <c r="I136" s="169">
        <v>129</v>
      </c>
      <c r="J136" s="157">
        <f aca="true" t="shared" si="31" ref="J136:J143">(H136-I136)/I136*100</f>
        <v>4.651162790697675</v>
      </c>
      <c r="K136" s="169">
        <v>36</v>
      </c>
      <c r="L136" s="169">
        <v>58</v>
      </c>
      <c r="M136" s="157">
        <f aca="true" t="shared" si="32" ref="M136:M143">(K136-L136)/L136*100</f>
        <v>-37.93103448275862</v>
      </c>
      <c r="N136" s="169">
        <v>1</v>
      </c>
      <c r="O136" s="169">
        <v>1</v>
      </c>
      <c r="P136" s="158"/>
    </row>
    <row r="137" spans="1:16" ht="16.5" thickBot="1" thickTop="1">
      <c r="A137" s="171" t="s">
        <v>10</v>
      </c>
      <c r="B137" s="169">
        <v>59</v>
      </c>
      <c r="C137" s="169">
        <v>40</v>
      </c>
      <c r="D137" s="157">
        <f t="shared" si="30"/>
        <v>47.5</v>
      </c>
      <c r="E137" s="169">
        <v>49</v>
      </c>
      <c r="F137" s="169">
        <v>38</v>
      </c>
      <c r="G137" s="157">
        <f>(E137-F137)/F137*100</f>
        <v>28.947368421052634</v>
      </c>
      <c r="H137" s="169">
        <v>9</v>
      </c>
      <c r="I137" s="169">
        <v>6</v>
      </c>
      <c r="J137" s="158">
        <f t="shared" si="31"/>
        <v>50</v>
      </c>
      <c r="K137" s="169">
        <v>33</v>
      </c>
      <c r="L137" s="169">
        <v>22</v>
      </c>
      <c r="M137" s="158">
        <f t="shared" si="32"/>
        <v>50</v>
      </c>
      <c r="N137" s="169">
        <v>1</v>
      </c>
      <c r="O137" s="169">
        <v>5</v>
      </c>
      <c r="P137" s="158">
        <f>(N137-O137)/O137*100</f>
        <v>-80</v>
      </c>
    </row>
    <row r="138" spans="1:16" ht="16.5" thickBot="1" thickTop="1">
      <c r="A138" s="171" t="s">
        <v>11</v>
      </c>
      <c r="B138" s="169">
        <v>17</v>
      </c>
      <c r="C138" s="169">
        <v>14</v>
      </c>
      <c r="D138" s="157">
        <f t="shared" si="30"/>
        <v>21.428571428571427</v>
      </c>
      <c r="E138" s="169">
        <v>37</v>
      </c>
      <c r="F138" s="169">
        <v>14</v>
      </c>
      <c r="G138" s="157" t="s">
        <v>158</v>
      </c>
      <c r="H138" s="169">
        <v>5</v>
      </c>
      <c r="I138" s="169">
        <v>3</v>
      </c>
      <c r="J138" s="157">
        <f t="shared" si="31"/>
        <v>66.66666666666666</v>
      </c>
      <c r="K138" s="169">
        <v>19</v>
      </c>
      <c r="L138" s="169">
        <v>17</v>
      </c>
      <c r="M138" s="157">
        <f t="shared" si="32"/>
        <v>11.76470588235294</v>
      </c>
      <c r="N138" s="169">
        <v>7</v>
      </c>
      <c r="O138" s="169">
        <v>7</v>
      </c>
      <c r="P138" s="159"/>
    </row>
    <row r="139" spans="1:16" ht="16.5" thickBot="1" thickTop="1">
      <c r="A139" s="171" t="s">
        <v>12</v>
      </c>
      <c r="B139" s="169">
        <v>40</v>
      </c>
      <c r="C139" s="169">
        <v>50</v>
      </c>
      <c r="D139" s="158">
        <f t="shared" si="30"/>
        <v>-20</v>
      </c>
      <c r="E139" s="169">
        <v>28</v>
      </c>
      <c r="F139" s="169">
        <v>41</v>
      </c>
      <c r="G139" s="157">
        <f>(E139-F139)/F139*100</f>
        <v>-31.70731707317073</v>
      </c>
      <c r="H139" s="169">
        <v>13</v>
      </c>
      <c r="I139" s="169">
        <v>7</v>
      </c>
      <c r="J139" s="157">
        <f t="shared" si="31"/>
        <v>85.71428571428571</v>
      </c>
      <c r="K139" s="169">
        <v>23</v>
      </c>
      <c r="L139" s="169">
        <v>12</v>
      </c>
      <c r="M139" s="157">
        <f t="shared" si="32"/>
        <v>91.66666666666666</v>
      </c>
      <c r="N139" s="169">
        <v>1</v>
      </c>
      <c r="O139" s="169">
        <v>2</v>
      </c>
      <c r="P139" s="159"/>
    </row>
    <row r="140" spans="1:16" ht="16.5" thickBot="1" thickTop="1">
      <c r="A140" s="171" t="s">
        <v>13</v>
      </c>
      <c r="B140" s="169">
        <v>41</v>
      </c>
      <c r="C140" s="169">
        <v>30</v>
      </c>
      <c r="D140" s="157">
        <f t="shared" si="30"/>
        <v>36.666666666666664</v>
      </c>
      <c r="E140" s="169">
        <v>20</v>
      </c>
      <c r="F140" s="169">
        <v>25</v>
      </c>
      <c r="G140" s="158">
        <f>(E140-F140)/F140*100</f>
        <v>-20</v>
      </c>
      <c r="H140" s="169">
        <v>12</v>
      </c>
      <c r="I140" s="169">
        <v>18</v>
      </c>
      <c r="J140" s="157">
        <f t="shared" si="31"/>
        <v>-33.33333333333333</v>
      </c>
      <c r="K140" s="169">
        <v>18</v>
      </c>
      <c r="L140" s="169">
        <v>17</v>
      </c>
      <c r="M140" s="157">
        <f t="shared" si="32"/>
        <v>5.88235294117647</v>
      </c>
      <c r="N140" s="169">
        <v>12</v>
      </c>
      <c r="O140" s="169">
        <v>5</v>
      </c>
      <c r="P140" s="157" t="s">
        <v>165</v>
      </c>
    </row>
    <row r="141" spans="1:16" ht="16.5" thickBot="1" thickTop="1">
      <c r="A141" s="171" t="s">
        <v>14</v>
      </c>
      <c r="B141" s="169">
        <v>20</v>
      </c>
      <c r="C141" s="169">
        <v>23</v>
      </c>
      <c r="D141" s="158">
        <f t="shared" si="30"/>
        <v>-13.043478260869565</v>
      </c>
      <c r="E141" s="169">
        <v>30</v>
      </c>
      <c r="F141" s="169">
        <v>24</v>
      </c>
      <c r="G141" s="158">
        <f>(E141-F141)/F141*100</f>
        <v>25</v>
      </c>
      <c r="H141" s="169">
        <v>11</v>
      </c>
      <c r="I141" s="169">
        <v>9</v>
      </c>
      <c r="J141" s="157">
        <f t="shared" si="31"/>
        <v>22.22222222222222</v>
      </c>
      <c r="K141" s="169">
        <v>13</v>
      </c>
      <c r="L141" s="169">
        <v>28</v>
      </c>
      <c r="M141" s="157">
        <f t="shared" si="32"/>
        <v>-53.57142857142857</v>
      </c>
      <c r="N141" s="169">
        <v>14</v>
      </c>
      <c r="O141" s="169">
        <v>24</v>
      </c>
      <c r="P141" s="157">
        <f>(N141-O141)/O141*100</f>
        <v>-41.66666666666667</v>
      </c>
    </row>
    <row r="142" spans="1:16" ht="17.25" customHeight="1" thickBot="1" thickTop="1">
      <c r="A142" s="171" t="s">
        <v>15</v>
      </c>
      <c r="B142" s="169">
        <v>30</v>
      </c>
      <c r="C142" s="169">
        <v>12</v>
      </c>
      <c r="D142" s="183" t="s">
        <v>164</v>
      </c>
      <c r="E142" s="169">
        <v>28</v>
      </c>
      <c r="F142" s="169">
        <v>19</v>
      </c>
      <c r="G142" s="157">
        <f>(E142-F142)/F142*100</f>
        <v>47.368421052631575</v>
      </c>
      <c r="H142" s="169">
        <v>8</v>
      </c>
      <c r="I142" s="169">
        <v>8</v>
      </c>
      <c r="J142" s="157"/>
      <c r="K142" s="169">
        <v>6</v>
      </c>
      <c r="L142" s="169">
        <v>4</v>
      </c>
      <c r="M142" s="158">
        <f t="shared" si="32"/>
        <v>50</v>
      </c>
      <c r="N142" s="169">
        <v>4</v>
      </c>
      <c r="O142" s="169">
        <v>1</v>
      </c>
      <c r="P142" s="157"/>
    </row>
    <row r="143" spans="1:16" ht="16.5" thickBot="1" thickTop="1">
      <c r="A143" s="171" t="s">
        <v>16</v>
      </c>
      <c r="B143" s="169">
        <v>167</v>
      </c>
      <c r="C143" s="169">
        <v>149</v>
      </c>
      <c r="D143" s="157">
        <f>(B143-C143)/C143*100</f>
        <v>12.080536912751679</v>
      </c>
      <c r="E143" s="169">
        <v>38</v>
      </c>
      <c r="F143" s="169">
        <v>38</v>
      </c>
      <c r="G143" s="157"/>
      <c r="H143" s="169">
        <v>6</v>
      </c>
      <c r="I143" s="169">
        <v>12</v>
      </c>
      <c r="J143" s="158">
        <f t="shared" si="31"/>
        <v>-50</v>
      </c>
      <c r="K143" s="169">
        <v>18</v>
      </c>
      <c r="L143" s="169">
        <v>26</v>
      </c>
      <c r="M143" s="157">
        <f t="shared" si="32"/>
        <v>-30.76923076923077</v>
      </c>
      <c r="N143" s="169">
        <v>9</v>
      </c>
      <c r="O143" s="169">
        <v>18</v>
      </c>
      <c r="P143" s="158">
        <f>(N143-O143)/O143*100</f>
        <v>-50</v>
      </c>
    </row>
    <row r="144" spans="1:16" ht="15" customHeight="1" thickBot="1" thickTop="1">
      <c r="A144" s="175" t="s">
        <v>147</v>
      </c>
      <c r="B144" s="169"/>
      <c r="C144" s="169">
        <v>1</v>
      </c>
      <c r="D144" s="157"/>
      <c r="E144" s="169">
        <v>12</v>
      </c>
      <c r="F144" s="169">
        <v>4</v>
      </c>
      <c r="G144" s="157"/>
      <c r="H144" s="169"/>
      <c r="I144" s="169"/>
      <c r="J144" s="157"/>
      <c r="K144" s="169"/>
      <c r="L144" s="169"/>
      <c r="M144" s="157"/>
      <c r="N144" s="169"/>
      <c r="O144" s="169"/>
      <c r="P144" s="158"/>
    </row>
    <row r="145" spans="1:16" ht="16.5" thickBot="1" thickTop="1">
      <c r="A145" s="177" t="s">
        <v>33</v>
      </c>
      <c r="B145" s="182">
        <f>B136+B137+B138+B139+B140+B141+B142+B143+B144</f>
        <v>381</v>
      </c>
      <c r="C145" s="182">
        <f>C136+C137+C138+C139+C140+C141+C142+C143+C144</f>
        <v>328</v>
      </c>
      <c r="D145" s="157">
        <f>(B145-C145)/C145*100</f>
        <v>16.158536585365855</v>
      </c>
      <c r="E145" s="182">
        <f>E136+E137+E138+E139+E140+E141+E142+E143+E144</f>
        <v>387</v>
      </c>
      <c r="F145" s="182">
        <f>F136+F137+F138+F139+F140+F141+F142+F143+F144</f>
        <v>379</v>
      </c>
      <c r="G145" s="157">
        <f>(E145-F145)/F145*100</f>
        <v>2.1108179419525066</v>
      </c>
      <c r="H145" s="182">
        <f>H136+H137+H138+H139+H140+H141+H142+H143+H144</f>
        <v>199</v>
      </c>
      <c r="I145" s="182">
        <f>I136+I137+I138+I139+I140+I141+I142+I143+I144</f>
        <v>192</v>
      </c>
      <c r="J145" s="157">
        <f>(H145-I145)/I145*100</f>
        <v>3.6458333333333335</v>
      </c>
      <c r="K145" s="182">
        <f>K136+K137+K138+K139+K140+K141+K142+K143+K144</f>
        <v>166</v>
      </c>
      <c r="L145" s="182">
        <f>L136+L137+L138+L139+L140+L141+L142+L143+L144</f>
        <v>184</v>
      </c>
      <c r="M145" s="157">
        <f>(K145-L145)/L145*100</f>
        <v>-9.782608695652174</v>
      </c>
      <c r="N145" s="182">
        <f>N136+N137+N138+N139+N140+N141+N142+N143+N144</f>
        <v>49</v>
      </c>
      <c r="O145" s="182">
        <f>O136+O137+O138+O139+O140+O141+O142+O143+O144</f>
        <v>63</v>
      </c>
      <c r="P145" s="157">
        <f>(N145-O145)/O145*100</f>
        <v>-22.22222222222222</v>
      </c>
    </row>
    <row r="147" ht="12.75">
      <c r="J147" s="129" t="s">
        <v>18</v>
      </c>
    </row>
    <row r="148" spans="1:16" ht="18.75">
      <c r="A148" s="313" t="s">
        <v>188</v>
      </c>
      <c r="B148" s="313"/>
      <c r="C148" s="313"/>
      <c r="D148" s="313"/>
      <c r="E148" s="313"/>
      <c r="F148" s="313"/>
      <c r="G148" s="313"/>
      <c r="H148" s="313"/>
      <c r="I148" s="313"/>
      <c r="J148" s="313"/>
      <c r="K148" s="313"/>
      <c r="L148" s="313"/>
      <c r="M148" s="313"/>
      <c r="N148" s="313"/>
      <c r="O148" s="313"/>
      <c r="P148" s="313"/>
    </row>
    <row r="149" spans="1:17" ht="18.75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40"/>
    </row>
    <row r="150" spans="1:18" ht="56.25" customHeight="1" thickBot="1">
      <c r="A150" s="312" t="s">
        <v>135</v>
      </c>
      <c r="B150" s="312" t="s">
        <v>141</v>
      </c>
      <c r="C150" s="312"/>
      <c r="D150" s="312"/>
      <c r="E150" s="312" t="s">
        <v>142</v>
      </c>
      <c r="F150" s="312"/>
      <c r="G150" s="312"/>
      <c r="H150" s="312" t="s">
        <v>143</v>
      </c>
      <c r="I150" s="312"/>
      <c r="J150" s="312"/>
      <c r="K150" s="312" t="s">
        <v>144</v>
      </c>
      <c r="L150" s="312"/>
      <c r="M150" s="312"/>
      <c r="N150" s="312" t="s">
        <v>145</v>
      </c>
      <c r="O150" s="312"/>
      <c r="P150" s="312"/>
      <c r="Q150" s="185"/>
      <c r="R150" s="186"/>
    </row>
    <row r="151" spans="1:18" ht="26.25" customHeight="1" thickBot="1" thickTop="1">
      <c r="A151" s="312"/>
      <c r="B151" s="167">
        <v>2017</v>
      </c>
      <c r="C151" s="153">
        <v>2016</v>
      </c>
      <c r="D151" s="153" t="s">
        <v>138</v>
      </c>
      <c r="E151" s="167">
        <v>2017</v>
      </c>
      <c r="F151" s="153">
        <v>2016</v>
      </c>
      <c r="G151" s="153" t="s">
        <v>138</v>
      </c>
      <c r="H151" s="167">
        <v>2017</v>
      </c>
      <c r="I151" s="153">
        <v>2016</v>
      </c>
      <c r="J151" s="153" t="s">
        <v>138</v>
      </c>
      <c r="K151" s="167">
        <v>2017</v>
      </c>
      <c r="L151" s="167">
        <v>2016</v>
      </c>
      <c r="M151" s="153" t="s">
        <v>138</v>
      </c>
      <c r="N151" s="167">
        <v>2017</v>
      </c>
      <c r="O151" s="153">
        <v>2016</v>
      </c>
      <c r="P151" s="153" t="s">
        <v>138</v>
      </c>
      <c r="Q151" s="185"/>
      <c r="R151" s="186"/>
    </row>
    <row r="152" spans="1:18" ht="16.5" thickBot="1" thickTop="1">
      <c r="A152" s="171" t="s">
        <v>9</v>
      </c>
      <c r="B152" s="169">
        <v>740</v>
      </c>
      <c r="C152" s="169">
        <v>964</v>
      </c>
      <c r="D152" s="157">
        <f aca="true" t="shared" si="33" ref="D152:D161">(B152-C152)/C152*100</f>
        <v>-23.236514522821576</v>
      </c>
      <c r="E152" s="169">
        <v>293</v>
      </c>
      <c r="F152" s="169">
        <v>357</v>
      </c>
      <c r="G152" s="157">
        <f aca="true" t="shared" si="34" ref="G152:G161">(E152-F152)/F152*100</f>
        <v>-17.92717086834734</v>
      </c>
      <c r="H152" s="169">
        <v>314</v>
      </c>
      <c r="I152" s="169">
        <v>360</v>
      </c>
      <c r="J152" s="157">
        <f aca="true" t="shared" si="35" ref="J152:J159">(H152-I152)/I152*100</f>
        <v>-12.777777777777777</v>
      </c>
      <c r="K152" s="169">
        <v>133</v>
      </c>
      <c r="L152" s="169">
        <v>208</v>
      </c>
      <c r="M152" s="157">
        <f aca="true" t="shared" si="36" ref="M152:M159">(K152-L152)/L152*100</f>
        <v>-36.05769230769231</v>
      </c>
      <c r="N152" s="169">
        <v>216</v>
      </c>
      <c r="O152" s="169">
        <v>266</v>
      </c>
      <c r="P152" s="157">
        <f>(N152-O152)/O152*100</f>
        <v>-18.796992481203006</v>
      </c>
      <c r="Q152" s="185"/>
      <c r="R152" s="186"/>
    </row>
    <row r="153" spans="1:18" ht="16.5" thickBot="1" thickTop="1">
      <c r="A153" s="171" t="s">
        <v>10</v>
      </c>
      <c r="B153" s="169">
        <v>259</v>
      </c>
      <c r="C153" s="169">
        <v>282</v>
      </c>
      <c r="D153" s="157">
        <f t="shared" si="33"/>
        <v>-8.156028368794328</v>
      </c>
      <c r="E153" s="169">
        <v>100</v>
      </c>
      <c r="F153" s="169">
        <v>106</v>
      </c>
      <c r="G153" s="157">
        <f t="shared" si="34"/>
        <v>-5.660377358490567</v>
      </c>
      <c r="H153" s="169">
        <v>58</v>
      </c>
      <c r="I153" s="169">
        <v>70</v>
      </c>
      <c r="J153" s="157">
        <f t="shared" si="35"/>
        <v>-17.142857142857142</v>
      </c>
      <c r="K153" s="169">
        <v>34</v>
      </c>
      <c r="L153" s="169">
        <v>35</v>
      </c>
      <c r="M153" s="157">
        <f t="shared" si="36"/>
        <v>-2.857142857142857</v>
      </c>
      <c r="N153" s="169">
        <v>3</v>
      </c>
      <c r="O153" s="169">
        <v>1</v>
      </c>
      <c r="P153" s="157"/>
      <c r="Q153" s="185"/>
      <c r="R153" s="186"/>
    </row>
    <row r="154" spans="1:18" ht="16.5" thickBot="1" thickTop="1">
      <c r="A154" s="171" t="s">
        <v>11</v>
      </c>
      <c r="B154" s="169">
        <v>217</v>
      </c>
      <c r="C154" s="169">
        <v>214</v>
      </c>
      <c r="D154" s="157">
        <f t="shared" si="33"/>
        <v>1.4018691588785046</v>
      </c>
      <c r="E154" s="169">
        <v>73</v>
      </c>
      <c r="F154" s="169">
        <v>77</v>
      </c>
      <c r="G154" s="157">
        <f t="shared" si="34"/>
        <v>-5.194805194805195</v>
      </c>
      <c r="H154" s="169">
        <v>73</v>
      </c>
      <c r="I154" s="169">
        <v>59</v>
      </c>
      <c r="J154" s="157">
        <f t="shared" si="35"/>
        <v>23.728813559322035</v>
      </c>
      <c r="K154" s="169">
        <v>23</v>
      </c>
      <c r="L154" s="169">
        <v>26</v>
      </c>
      <c r="M154" s="157">
        <f t="shared" si="36"/>
        <v>-11.538461538461538</v>
      </c>
      <c r="N154" s="169">
        <v>4</v>
      </c>
      <c r="O154" s="169">
        <v>5</v>
      </c>
      <c r="P154" s="158">
        <f>(N154-O154)/O154*100</f>
        <v>-20</v>
      </c>
      <c r="Q154" s="185"/>
      <c r="R154" s="186"/>
    </row>
    <row r="155" spans="1:18" ht="16.5" thickBot="1" thickTop="1">
      <c r="A155" s="171" t="s">
        <v>12</v>
      </c>
      <c r="B155" s="169">
        <v>228</v>
      </c>
      <c r="C155" s="169">
        <v>239</v>
      </c>
      <c r="D155" s="157">
        <f t="shared" si="33"/>
        <v>-4.602510460251046</v>
      </c>
      <c r="E155" s="169">
        <v>100</v>
      </c>
      <c r="F155" s="169">
        <v>113</v>
      </c>
      <c r="G155" s="157">
        <f t="shared" si="34"/>
        <v>-11.504424778761061</v>
      </c>
      <c r="H155" s="169">
        <v>143</v>
      </c>
      <c r="I155" s="169">
        <v>131</v>
      </c>
      <c r="J155" s="157">
        <f t="shared" si="35"/>
        <v>9.16030534351145</v>
      </c>
      <c r="K155" s="169">
        <v>5</v>
      </c>
      <c r="L155" s="169">
        <v>18</v>
      </c>
      <c r="M155" s="157">
        <f t="shared" si="36"/>
        <v>-72.22222222222221</v>
      </c>
      <c r="N155" s="169">
        <v>3</v>
      </c>
      <c r="O155" s="169"/>
      <c r="P155" s="157"/>
      <c r="Q155" s="185"/>
      <c r="R155" s="186"/>
    </row>
    <row r="156" spans="1:18" ht="16.5" thickBot="1" thickTop="1">
      <c r="A156" s="171" t="s">
        <v>13</v>
      </c>
      <c r="B156" s="169">
        <v>229</v>
      </c>
      <c r="C156" s="169">
        <v>265</v>
      </c>
      <c r="D156" s="157">
        <f t="shared" si="33"/>
        <v>-13.584905660377359</v>
      </c>
      <c r="E156" s="169">
        <v>105</v>
      </c>
      <c r="F156" s="169">
        <v>104</v>
      </c>
      <c r="G156" s="158">
        <f t="shared" si="34"/>
        <v>0.9615384615384616</v>
      </c>
      <c r="H156" s="169">
        <v>68</v>
      </c>
      <c r="I156" s="169">
        <v>70</v>
      </c>
      <c r="J156" s="157">
        <f t="shared" si="35"/>
        <v>-2.857142857142857</v>
      </c>
      <c r="K156" s="169">
        <v>56</v>
      </c>
      <c r="L156" s="169">
        <v>55</v>
      </c>
      <c r="M156" s="157">
        <f t="shared" si="36"/>
        <v>1.8181818181818181</v>
      </c>
      <c r="N156" s="169"/>
      <c r="O156" s="169">
        <v>2</v>
      </c>
      <c r="P156" s="157"/>
      <c r="Q156" s="185"/>
      <c r="R156" s="186"/>
    </row>
    <row r="157" spans="1:18" ht="16.5" thickBot="1" thickTop="1">
      <c r="A157" s="171" t="s">
        <v>14</v>
      </c>
      <c r="B157" s="169">
        <v>232</v>
      </c>
      <c r="C157" s="169">
        <v>269</v>
      </c>
      <c r="D157" s="157">
        <f t="shared" si="33"/>
        <v>-13.754646840148698</v>
      </c>
      <c r="E157" s="169">
        <v>104</v>
      </c>
      <c r="F157" s="169">
        <v>84</v>
      </c>
      <c r="G157" s="157">
        <f t="shared" si="34"/>
        <v>23.809523809523807</v>
      </c>
      <c r="H157" s="169">
        <v>66</v>
      </c>
      <c r="I157" s="169">
        <v>38</v>
      </c>
      <c r="J157" s="157">
        <f t="shared" si="35"/>
        <v>73.68421052631578</v>
      </c>
      <c r="K157" s="169">
        <v>112</v>
      </c>
      <c r="L157" s="169">
        <v>78</v>
      </c>
      <c r="M157" s="157">
        <f t="shared" si="36"/>
        <v>43.58974358974359</v>
      </c>
      <c r="N157" s="169"/>
      <c r="O157" s="169"/>
      <c r="P157" s="157"/>
      <c r="Q157" s="185"/>
      <c r="R157" s="186"/>
    </row>
    <row r="158" spans="1:18" ht="16.5" thickBot="1" thickTop="1">
      <c r="A158" s="171" t="s">
        <v>15</v>
      </c>
      <c r="B158" s="169">
        <v>262</v>
      </c>
      <c r="C158" s="169">
        <v>244</v>
      </c>
      <c r="D158" s="157">
        <f t="shared" si="33"/>
        <v>7.377049180327869</v>
      </c>
      <c r="E158" s="169">
        <v>84</v>
      </c>
      <c r="F158" s="169">
        <v>112</v>
      </c>
      <c r="G158" s="158">
        <f t="shared" si="34"/>
        <v>-25</v>
      </c>
      <c r="H158" s="169">
        <v>53</v>
      </c>
      <c r="I158" s="169">
        <v>57</v>
      </c>
      <c r="J158" s="158">
        <f t="shared" si="35"/>
        <v>-7.017543859649122</v>
      </c>
      <c r="K158" s="169">
        <v>12</v>
      </c>
      <c r="L158" s="169">
        <v>25</v>
      </c>
      <c r="M158" s="158">
        <f t="shared" si="36"/>
        <v>-52</v>
      </c>
      <c r="N158" s="169">
        <v>1</v>
      </c>
      <c r="O158" s="169">
        <v>1</v>
      </c>
      <c r="P158" s="157"/>
      <c r="Q158" s="185" t="s">
        <v>18</v>
      </c>
      <c r="R158" s="186"/>
    </row>
    <row r="159" spans="1:18" ht="16.5" thickBot="1" thickTop="1">
      <c r="A159" s="171" t="s">
        <v>16</v>
      </c>
      <c r="B159" s="169">
        <v>240</v>
      </c>
      <c r="C159" s="169">
        <v>211</v>
      </c>
      <c r="D159" s="157">
        <f t="shared" si="33"/>
        <v>13.744075829383887</v>
      </c>
      <c r="E159" s="169">
        <v>213</v>
      </c>
      <c r="F159" s="169">
        <v>178</v>
      </c>
      <c r="G159" s="157">
        <f t="shared" si="34"/>
        <v>19.662921348314608</v>
      </c>
      <c r="H159" s="169">
        <v>76</v>
      </c>
      <c r="I159" s="169">
        <v>73</v>
      </c>
      <c r="J159" s="157">
        <f t="shared" si="35"/>
        <v>4.10958904109589</v>
      </c>
      <c r="K159" s="169">
        <v>33</v>
      </c>
      <c r="L159" s="169">
        <v>90</v>
      </c>
      <c r="M159" s="157">
        <f t="shared" si="36"/>
        <v>-63.33333333333333</v>
      </c>
      <c r="N159" s="169">
        <v>32</v>
      </c>
      <c r="O159" s="169">
        <v>29</v>
      </c>
      <c r="P159" s="157">
        <f>(N159-O159)/O159*100</f>
        <v>10.344827586206897</v>
      </c>
      <c r="Q159" s="185"/>
      <c r="R159" s="186"/>
    </row>
    <row r="160" spans="1:18" ht="17.25" customHeight="1" thickBot="1" thickTop="1">
      <c r="A160" s="175" t="s">
        <v>147</v>
      </c>
      <c r="B160" s="169"/>
      <c r="C160" s="169">
        <v>2</v>
      </c>
      <c r="D160" s="158"/>
      <c r="E160" s="169">
        <v>2</v>
      </c>
      <c r="F160" s="169"/>
      <c r="G160" s="158"/>
      <c r="H160" s="169">
        <v>1</v>
      </c>
      <c r="I160" s="169">
        <v>9</v>
      </c>
      <c r="J160" s="157"/>
      <c r="K160" s="169"/>
      <c r="L160" s="169"/>
      <c r="M160" s="158"/>
      <c r="N160" s="169"/>
      <c r="O160" s="169"/>
      <c r="P160" s="158"/>
      <c r="Q160" s="185"/>
      <c r="R160" s="186"/>
    </row>
    <row r="161" spans="1:18" ht="16.5" thickBot="1" thickTop="1">
      <c r="A161" s="177" t="s">
        <v>33</v>
      </c>
      <c r="B161" s="176">
        <f>B152+B153+B154+B155+B156+B157+B158+B159+B160</f>
        <v>2407</v>
      </c>
      <c r="C161" s="176">
        <f>C152+C153+C154+C155+C156+C157+C158+C159+C160</f>
        <v>2690</v>
      </c>
      <c r="D161" s="157">
        <f t="shared" si="33"/>
        <v>-10.520446096654275</v>
      </c>
      <c r="E161" s="176">
        <f>E152+E153+E154+E155+E156+E157+E158+E159+E160</f>
        <v>1074</v>
      </c>
      <c r="F161" s="176">
        <f>F152+F153+F154+F155+F156+F157+F158+F159+F160</f>
        <v>1131</v>
      </c>
      <c r="G161" s="158">
        <f t="shared" si="34"/>
        <v>-5.039787798408488</v>
      </c>
      <c r="H161" s="182">
        <f>H152+H153+H154+H155+H156+H157+H158+H159+H160</f>
        <v>852</v>
      </c>
      <c r="I161" s="182">
        <f>I152+I153+I154+I155+I156+I157+I158+I159+I160</f>
        <v>867</v>
      </c>
      <c r="J161" s="157">
        <f>(H161-I161)/I161*100</f>
        <v>-1.7301038062283738</v>
      </c>
      <c r="K161" s="182">
        <f>K152+K153+K154+K155+K156+K157+K158+K159+K160</f>
        <v>408</v>
      </c>
      <c r="L161" s="182">
        <f>L152+L153+L154+L155+L156+L157+L158+L159+L160</f>
        <v>535</v>
      </c>
      <c r="M161" s="157">
        <f>(K161-L161)/L161*100</f>
        <v>-23.738317757009344</v>
      </c>
      <c r="N161" s="182">
        <f>N152+N153+N154+N155+N156+N157+N158+N159+N160</f>
        <v>259</v>
      </c>
      <c r="O161" s="182">
        <f>O152+O153+O154+O155+O156+O157+O158+O159+O160</f>
        <v>304</v>
      </c>
      <c r="P161" s="157">
        <f>(N161-O161)/O161*100</f>
        <v>-14.802631578947366</v>
      </c>
      <c r="Q161" s="185"/>
      <c r="R161" s="186"/>
    </row>
    <row r="162" spans="1:18" ht="24" customHeight="1" thickBot="1" thickTop="1">
      <c r="A162" s="163"/>
      <c r="B162" s="164"/>
      <c r="C162" s="164"/>
      <c r="D162" s="165"/>
      <c r="E162" s="164"/>
      <c r="F162" s="164"/>
      <c r="G162" s="165"/>
      <c r="H162" s="164"/>
      <c r="I162" s="164"/>
      <c r="J162" s="166"/>
      <c r="K162" s="164"/>
      <c r="L162" s="164"/>
      <c r="M162" s="165"/>
      <c r="N162" s="164"/>
      <c r="O162" s="164"/>
      <c r="P162" s="166"/>
      <c r="Q162" s="185"/>
      <c r="R162" s="186"/>
    </row>
    <row r="163" spans="1:18" ht="66.75" customHeight="1" thickBot="1" thickTop="1">
      <c r="A163" s="312" t="s">
        <v>135</v>
      </c>
      <c r="B163" s="312" t="s">
        <v>148</v>
      </c>
      <c r="C163" s="312"/>
      <c r="D163" s="312"/>
      <c r="E163" s="312" t="s">
        <v>149</v>
      </c>
      <c r="F163" s="312"/>
      <c r="G163" s="312"/>
      <c r="H163" s="312" t="s">
        <v>150</v>
      </c>
      <c r="I163" s="312"/>
      <c r="J163" s="312"/>
      <c r="K163" s="312" t="s">
        <v>151</v>
      </c>
      <c r="L163" s="312"/>
      <c r="M163" s="312"/>
      <c r="N163" s="312" t="s">
        <v>152</v>
      </c>
      <c r="O163" s="312"/>
      <c r="P163" s="312"/>
      <c r="Q163" s="185"/>
      <c r="R163" s="186"/>
    </row>
    <row r="164" spans="1:18" ht="24.75" customHeight="1" thickBot="1" thickTop="1">
      <c r="A164" s="312"/>
      <c r="B164" s="167">
        <v>2017</v>
      </c>
      <c r="C164" s="153">
        <v>2016</v>
      </c>
      <c r="D164" s="153" t="s">
        <v>138</v>
      </c>
      <c r="E164" s="167">
        <v>2017</v>
      </c>
      <c r="F164" s="153">
        <v>2016</v>
      </c>
      <c r="G164" s="153" t="s">
        <v>138</v>
      </c>
      <c r="H164" s="167">
        <v>2017</v>
      </c>
      <c r="I164" s="153">
        <v>2016</v>
      </c>
      <c r="J164" s="153" t="s">
        <v>138</v>
      </c>
      <c r="K164" s="167">
        <v>2017</v>
      </c>
      <c r="L164" s="153">
        <v>2016</v>
      </c>
      <c r="M164" s="153" t="s">
        <v>138</v>
      </c>
      <c r="N164" s="167">
        <v>2017</v>
      </c>
      <c r="O164" s="153">
        <v>2016</v>
      </c>
      <c r="P164" s="153" t="s">
        <v>138</v>
      </c>
      <c r="Q164" s="185"/>
      <c r="R164" s="186"/>
    </row>
    <row r="165" spans="1:18" ht="16.5" thickBot="1" thickTop="1">
      <c r="A165" s="171" t="s">
        <v>9</v>
      </c>
      <c r="B165" s="169">
        <v>9</v>
      </c>
      <c r="C165" s="169">
        <v>7</v>
      </c>
      <c r="D165" s="157">
        <f aca="true" t="shared" si="37" ref="D165:D171">(B165-C165)/C165*100</f>
        <v>28.57142857142857</v>
      </c>
      <c r="E165" s="169">
        <v>107</v>
      </c>
      <c r="F165" s="169">
        <v>145</v>
      </c>
      <c r="G165" s="157">
        <f aca="true" t="shared" si="38" ref="G165:G174">(E165-F165)/F165*100</f>
        <v>-26.20689655172414</v>
      </c>
      <c r="H165" s="169">
        <v>80</v>
      </c>
      <c r="I165" s="169">
        <v>135</v>
      </c>
      <c r="J165" s="157">
        <f aca="true" t="shared" si="39" ref="J165:J171">(H165-I165)/I165*100</f>
        <v>-40.74074074074074</v>
      </c>
      <c r="K165" s="169">
        <v>34</v>
      </c>
      <c r="L165" s="169">
        <v>36</v>
      </c>
      <c r="M165" s="157">
        <f aca="true" t="shared" si="40" ref="M165:M172">(K165-L165)/L165*100</f>
        <v>-5.555555555555555</v>
      </c>
      <c r="N165" s="169"/>
      <c r="O165" s="169">
        <v>1</v>
      </c>
      <c r="P165" s="158"/>
      <c r="Q165" s="185"/>
      <c r="R165" s="186"/>
    </row>
    <row r="166" spans="1:18" ht="16.5" thickBot="1" thickTop="1">
      <c r="A166" s="171" t="s">
        <v>10</v>
      </c>
      <c r="B166" s="169">
        <v>11</v>
      </c>
      <c r="C166" s="169">
        <v>59</v>
      </c>
      <c r="D166" s="157">
        <f t="shared" si="37"/>
        <v>-81.35593220338984</v>
      </c>
      <c r="E166" s="169">
        <v>34</v>
      </c>
      <c r="F166" s="169">
        <v>49</v>
      </c>
      <c r="G166" s="157">
        <f t="shared" si="38"/>
        <v>-30.612244897959183</v>
      </c>
      <c r="H166" s="169">
        <v>4</v>
      </c>
      <c r="I166" s="169">
        <v>9</v>
      </c>
      <c r="J166" s="157">
        <f t="shared" si="39"/>
        <v>-55.55555555555556</v>
      </c>
      <c r="K166" s="169">
        <v>26</v>
      </c>
      <c r="L166" s="169">
        <v>33</v>
      </c>
      <c r="M166" s="157">
        <f t="shared" si="40"/>
        <v>-21.21212121212121</v>
      </c>
      <c r="N166" s="169"/>
      <c r="O166" s="169">
        <v>1</v>
      </c>
      <c r="P166" s="158"/>
      <c r="Q166" s="185"/>
      <c r="R166" s="186"/>
    </row>
    <row r="167" spans="1:18" ht="20.25" customHeight="1" thickBot="1" thickTop="1">
      <c r="A167" s="171" t="s">
        <v>11</v>
      </c>
      <c r="B167" s="169">
        <v>6</v>
      </c>
      <c r="C167" s="169">
        <v>17</v>
      </c>
      <c r="D167" s="157">
        <f t="shared" si="37"/>
        <v>-64.70588235294117</v>
      </c>
      <c r="E167" s="169">
        <v>28</v>
      </c>
      <c r="F167" s="169">
        <v>37</v>
      </c>
      <c r="G167" s="157">
        <f t="shared" si="38"/>
        <v>-24.324324324324326</v>
      </c>
      <c r="H167" s="169">
        <v>10</v>
      </c>
      <c r="I167" s="169">
        <v>5</v>
      </c>
      <c r="J167" s="158"/>
      <c r="K167" s="169">
        <v>21</v>
      </c>
      <c r="L167" s="169">
        <v>19</v>
      </c>
      <c r="M167" s="157">
        <f t="shared" si="40"/>
        <v>10.526315789473683</v>
      </c>
      <c r="N167" s="169">
        <v>30</v>
      </c>
      <c r="O167" s="169">
        <v>7</v>
      </c>
      <c r="P167" s="238" t="s">
        <v>127</v>
      </c>
      <c r="Q167" s="185"/>
      <c r="R167" s="186"/>
    </row>
    <row r="168" spans="1:18" ht="16.5" thickBot="1" thickTop="1">
      <c r="A168" s="171" t="s">
        <v>12</v>
      </c>
      <c r="B168" s="169">
        <v>15</v>
      </c>
      <c r="C168" s="169">
        <v>40</v>
      </c>
      <c r="D168" s="157">
        <f t="shared" si="37"/>
        <v>-62.5</v>
      </c>
      <c r="E168" s="169">
        <v>30</v>
      </c>
      <c r="F168" s="169">
        <v>28</v>
      </c>
      <c r="G168" s="157">
        <f t="shared" si="38"/>
        <v>7.142857142857142</v>
      </c>
      <c r="H168" s="169">
        <v>17</v>
      </c>
      <c r="I168" s="169">
        <v>13</v>
      </c>
      <c r="J168" s="157">
        <f t="shared" si="39"/>
        <v>30.76923076923077</v>
      </c>
      <c r="K168" s="169">
        <v>11</v>
      </c>
      <c r="L168" s="169">
        <v>23</v>
      </c>
      <c r="M168" s="157">
        <f t="shared" si="40"/>
        <v>-52.17391304347826</v>
      </c>
      <c r="N168" s="169">
        <v>6</v>
      </c>
      <c r="O168" s="169">
        <v>1</v>
      </c>
      <c r="P168" s="158"/>
      <c r="Q168" s="185"/>
      <c r="R168" s="186"/>
    </row>
    <row r="169" spans="1:18" ht="16.5" thickBot="1" thickTop="1">
      <c r="A169" s="171" t="s">
        <v>13</v>
      </c>
      <c r="B169" s="169">
        <v>35</v>
      </c>
      <c r="C169" s="169">
        <v>41</v>
      </c>
      <c r="D169" s="157">
        <f t="shared" si="37"/>
        <v>-14.634146341463413</v>
      </c>
      <c r="E169" s="169">
        <v>29</v>
      </c>
      <c r="F169" s="169">
        <v>20</v>
      </c>
      <c r="G169" s="158">
        <f t="shared" si="38"/>
        <v>45</v>
      </c>
      <c r="H169" s="169">
        <v>21</v>
      </c>
      <c r="I169" s="169">
        <v>12</v>
      </c>
      <c r="J169" s="158">
        <f t="shared" si="39"/>
        <v>75</v>
      </c>
      <c r="K169" s="169">
        <v>14</v>
      </c>
      <c r="L169" s="169">
        <v>18</v>
      </c>
      <c r="M169" s="157">
        <f t="shared" si="40"/>
        <v>-22.22222222222222</v>
      </c>
      <c r="N169" s="169">
        <v>8</v>
      </c>
      <c r="O169" s="169">
        <v>12</v>
      </c>
      <c r="P169" s="157">
        <f aca="true" t="shared" si="41" ref="P169:P174">(N169-O169)/O169*100</f>
        <v>-33.33333333333333</v>
      </c>
      <c r="Q169" s="185"/>
      <c r="R169" s="186"/>
    </row>
    <row r="170" spans="1:18" ht="16.5" thickBot="1" thickTop="1">
      <c r="A170" s="171" t="s">
        <v>14</v>
      </c>
      <c r="B170" s="169">
        <v>15</v>
      </c>
      <c r="C170" s="169">
        <v>20</v>
      </c>
      <c r="D170" s="158">
        <f t="shared" si="37"/>
        <v>-25</v>
      </c>
      <c r="E170" s="169">
        <v>18</v>
      </c>
      <c r="F170" s="169">
        <v>30</v>
      </c>
      <c r="G170" s="158">
        <f t="shared" si="38"/>
        <v>-40</v>
      </c>
      <c r="H170" s="169">
        <v>16</v>
      </c>
      <c r="I170" s="169">
        <v>11</v>
      </c>
      <c r="J170" s="157">
        <f t="shared" si="39"/>
        <v>45.45454545454545</v>
      </c>
      <c r="K170" s="169">
        <v>28</v>
      </c>
      <c r="L170" s="169">
        <v>13</v>
      </c>
      <c r="M170" s="157" t="s">
        <v>146</v>
      </c>
      <c r="N170" s="169">
        <v>2</v>
      </c>
      <c r="O170" s="169">
        <v>14</v>
      </c>
      <c r="P170" s="157">
        <f t="shared" si="41"/>
        <v>-85.71428571428571</v>
      </c>
      <c r="Q170" s="185"/>
      <c r="R170" s="186"/>
    </row>
    <row r="171" spans="1:18" ht="16.5" thickBot="1" thickTop="1">
      <c r="A171" s="171" t="s">
        <v>15</v>
      </c>
      <c r="B171" s="169">
        <v>28</v>
      </c>
      <c r="C171" s="169">
        <v>30</v>
      </c>
      <c r="D171" s="157">
        <f t="shared" si="37"/>
        <v>-6.666666666666667</v>
      </c>
      <c r="E171" s="169">
        <v>22</v>
      </c>
      <c r="F171" s="169">
        <v>28</v>
      </c>
      <c r="G171" s="157">
        <f t="shared" si="38"/>
        <v>-21.428571428571427</v>
      </c>
      <c r="H171" s="169">
        <v>10</v>
      </c>
      <c r="I171" s="169">
        <v>8</v>
      </c>
      <c r="J171" s="158">
        <f t="shared" si="39"/>
        <v>25</v>
      </c>
      <c r="K171" s="169">
        <v>4</v>
      </c>
      <c r="L171" s="169">
        <v>6</v>
      </c>
      <c r="M171" s="157">
        <f t="shared" si="40"/>
        <v>-33.33333333333333</v>
      </c>
      <c r="N171" s="169"/>
      <c r="O171" s="169">
        <v>4</v>
      </c>
      <c r="P171" s="158"/>
      <c r="Q171" s="185"/>
      <c r="R171" s="186"/>
    </row>
    <row r="172" spans="1:18" ht="16.5" thickBot="1" thickTop="1">
      <c r="A172" s="171" t="s">
        <v>16</v>
      </c>
      <c r="B172" s="169">
        <v>100</v>
      </c>
      <c r="C172" s="169">
        <v>167</v>
      </c>
      <c r="D172" s="157">
        <f>(B172-C172)/C172*100</f>
        <v>-40.119760479041915</v>
      </c>
      <c r="E172" s="169">
        <v>33</v>
      </c>
      <c r="F172" s="169">
        <v>38</v>
      </c>
      <c r="G172" s="157">
        <f t="shared" si="38"/>
        <v>-13.157894736842104</v>
      </c>
      <c r="H172" s="169">
        <v>8</v>
      </c>
      <c r="I172" s="169">
        <v>6</v>
      </c>
      <c r="J172" s="157">
        <f>(H172-I172)/I172*100</f>
        <v>33.33333333333333</v>
      </c>
      <c r="K172" s="169">
        <v>31</v>
      </c>
      <c r="L172" s="169">
        <v>18</v>
      </c>
      <c r="M172" s="157">
        <f t="shared" si="40"/>
        <v>72.22222222222221</v>
      </c>
      <c r="N172" s="169">
        <v>5</v>
      </c>
      <c r="O172" s="169">
        <v>9</v>
      </c>
      <c r="P172" s="157">
        <f t="shared" si="41"/>
        <v>-44.44444444444444</v>
      </c>
      <c r="Q172" s="185"/>
      <c r="R172" s="186"/>
    </row>
    <row r="173" spans="1:18" ht="16.5" customHeight="1" thickBot="1" thickTop="1">
      <c r="A173" s="175" t="s">
        <v>147</v>
      </c>
      <c r="B173" s="169"/>
      <c r="C173" s="169"/>
      <c r="D173" s="157"/>
      <c r="E173" s="169">
        <v>1</v>
      </c>
      <c r="F173" s="169">
        <v>12</v>
      </c>
      <c r="G173" s="157"/>
      <c r="H173" s="169"/>
      <c r="I173" s="169"/>
      <c r="J173" s="157"/>
      <c r="K173" s="169"/>
      <c r="L173" s="169"/>
      <c r="M173" s="157"/>
      <c r="N173" s="169">
        <v>1</v>
      </c>
      <c r="O173" s="169"/>
      <c r="P173" s="158"/>
      <c r="Q173" s="185"/>
      <c r="R173" s="186"/>
    </row>
    <row r="174" spans="1:18" ht="16.5" thickBot="1" thickTop="1">
      <c r="A174" s="177" t="s">
        <v>33</v>
      </c>
      <c r="B174" s="182">
        <f>B165+B166+B167+B168+B169+B170+B171+B172+B173</f>
        <v>219</v>
      </c>
      <c r="C174" s="182">
        <f>C165+C166+C167+C168+C169+C170+C171+C172+C173</f>
        <v>381</v>
      </c>
      <c r="D174" s="157">
        <f>(B174-C174)/C174*100</f>
        <v>-42.51968503937008</v>
      </c>
      <c r="E174" s="182">
        <f>E165+E166+E167+E168+E169+E170+E171+E172+E173</f>
        <v>302</v>
      </c>
      <c r="F174" s="182">
        <f>F165+F166+F167+F168+F169+F170+F171+F172+F173</f>
        <v>387</v>
      </c>
      <c r="G174" s="158">
        <f t="shared" si="38"/>
        <v>-21.963824289405682</v>
      </c>
      <c r="H174" s="182">
        <f>H165+H166+H167+H168+H169+H170+H171+H172+H173</f>
        <v>166</v>
      </c>
      <c r="I174" s="182">
        <f>I165+I166+I167+I168+I169+I170+I171+I172+I173</f>
        <v>199</v>
      </c>
      <c r="J174" s="157">
        <f>(H174-I174)/I174*100</f>
        <v>-16.582914572864322</v>
      </c>
      <c r="K174" s="182">
        <f>K165+K166+K167+K168+K169+K170+K171+K172+K173</f>
        <v>169</v>
      </c>
      <c r="L174" s="182">
        <f>L165+L166+L167+L168+L169+L170+L171+L172+L173</f>
        <v>166</v>
      </c>
      <c r="M174" s="157">
        <f>(K174-L174)/L174*100</f>
        <v>1.8072289156626504</v>
      </c>
      <c r="N174" s="182">
        <f>N165+N166+N167+N168+N169+N170+N171+N172+N173</f>
        <v>52</v>
      </c>
      <c r="O174" s="182">
        <f>O165+O166+O167+O168+O169+O170+O171+O172+O173</f>
        <v>49</v>
      </c>
      <c r="P174" s="157">
        <f t="shared" si="41"/>
        <v>6.122448979591836</v>
      </c>
      <c r="Q174" s="185"/>
      <c r="R174" s="186"/>
    </row>
    <row r="175" spans="1:18" ht="13.5" thickTop="1">
      <c r="A175" s="187"/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5"/>
      <c r="R175" s="186"/>
    </row>
    <row r="176" spans="1:18" ht="12.75">
      <c r="A176" s="187"/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5"/>
      <c r="R176" s="186"/>
    </row>
    <row r="177" spans="1:18" ht="12.75">
      <c r="A177" s="187"/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5"/>
      <c r="R177" s="186"/>
    </row>
    <row r="178" spans="1:18" ht="12.75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6"/>
      <c r="R178" s="186"/>
    </row>
    <row r="179" spans="1:16" ht="12.75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</row>
    <row r="180" spans="1:16" ht="12.75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</row>
    <row r="181" spans="1:16" ht="12.75">
      <c r="A181" s="189"/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</row>
    <row r="182" spans="1:16" ht="12.75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</row>
    <row r="183" spans="1:16" ht="12.75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</row>
    <row r="184" spans="1:16" ht="12.75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</row>
    <row r="185" spans="1:16" ht="12.75">
      <c r="A185" s="189"/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</row>
    <row r="186" spans="1:16" ht="12.75">
      <c r="A186" s="189"/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</row>
    <row r="187" spans="1:16" ht="12.75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</row>
    <row r="188" spans="1:16" ht="12.75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</row>
    <row r="189" spans="1:16" ht="12.75">
      <c r="A189" s="189"/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</row>
    <row r="190" spans="1:16" ht="12.75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</row>
    <row r="191" spans="1:16" ht="12.75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</row>
    <row r="192" spans="1:16" ht="12.75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</row>
    <row r="193" spans="1:16" ht="12.75">
      <c r="A193" s="189"/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</row>
    <row r="194" spans="1:16" ht="12.75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</row>
    <row r="195" spans="1:16" ht="12.75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</row>
    <row r="196" spans="1:16" ht="12.75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</row>
    <row r="197" spans="1:16" ht="12.75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</row>
    <row r="198" spans="1:16" ht="12.75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</row>
    <row r="199" spans="1:16" ht="12.75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</row>
    <row r="200" spans="1:16" ht="12.75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</row>
    <row r="201" spans="1:16" ht="12.75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</row>
    <row r="202" spans="1:16" ht="12.75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</row>
    <row r="203" spans="1:16" ht="12.75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</row>
    <row r="204" spans="1:16" ht="12.75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</row>
    <row r="205" spans="1:16" ht="12.75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</row>
    <row r="206" spans="1:16" ht="12.75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</row>
    <row r="207" spans="1:16" ht="12.75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</row>
    <row r="208" spans="1:16" ht="12.75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</row>
    <row r="209" spans="1:16" ht="12.75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</row>
    <row r="210" spans="1:16" ht="12.75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</row>
    <row r="211" spans="1:16" ht="12.75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</row>
    <row r="212" spans="1:16" ht="12.75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</row>
    <row r="213" spans="1:16" ht="12.75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</row>
    <row r="214" spans="1:16" ht="12.75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</row>
    <row r="215" spans="1:16" ht="12.75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</row>
    <row r="216" spans="1:16" ht="12.75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</row>
    <row r="217" spans="1:16" ht="12.75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</row>
    <row r="218" spans="1:16" ht="12.75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</row>
    <row r="219" spans="1:16" ht="12.75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</row>
    <row r="220" spans="1:16" ht="12.75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</row>
  </sheetData>
  <sheetProtection selectLockedCells="1" selectUnlockedCells="1"/>
  <mergeCells count="78">
    <mergeCell ref="A148:P148"/>
    <mergeCell ref="A163:A164"/>
    <mergeCell ref="B163:D163"/>
    <mergeCell ref="E163:G163"/>
    <mergeCell ref="H163:J163"/>
    <mergeCell ref="K163:M163"/>
    <mergeCell ref="N163:P163"/>
    <mergeCell ref="A150:A151"/>
    <mergeCell ref="B150:D150"/>
    <mergeCell ref="E150:G150"/>
    <mergeCell ref="H150:J150"/>
    <mergeCell ref="K150:M150"/>
    <mergeCell ref="N150:P150"/>
    <mergeCell ref="A3:P3"/>
    <mergeCell ref="A5:A6"/>
    <mergeCell ref="B5:D5"/>
    <mergeCell ref="E5:G5"/>
    <mergeCell ref="H5:J5"/>
    <mergeCell ref="K5:M5"/>
    <mergeCell ref="N5:P5"/>
    <mergeCell ref="A18:A19"/>
    <mergeCell ref="B18:D18"/>
    <mergeCell ref="E18:G18"/>
    <mergeCell ref="H18:J18"/>
    <mergeCell ref="K18:M18"/>
    <mergeCell ref="N18:P18"/>
    <mergeCell ref="A32:P32"/>
    <mergeCell ref="A34:A35"/>
    <mergeCell ref="B34:D34"/>
    <mergeCell ref="E34:G34"/>
    <mergeCell ref="H34:J34"/>
    <mergeCell ref="K34:M34"/>
    <mergeCell ref="N34:P34"/>
    <mergeCell ref="A47:A48"/>
    <mergeCell ref="B47:D47"/>
    <mergeCell ref="E47:G47"/>
    <mergeCell ref="H47:J47"/>
    <mergeCell ref="K47:M47"/>
    <mergeCell ref="N47:P47"/>
    <mergeCell ref="A61:P61"/>
    <mergeCell ref="A63:A64"/>
    <mergeCell ref="B63:D63"/>
    <mergeCell ref="E63:G63"/>
    <mergeCell ref="H63:J63"/>
    <mergeCell ref="K63:M63"/>
    <mergeCell ref="N63:P63"/>
    <mergeCell ref="A76:A77"/>
    <mergeCell ref="B76:D76"/>
    <mergeCell ref="E76:G76"/>
    <mergeCell ref="H76:J76"/>
    <mergeCell ref="K76:M76"/>
    <mergeCell ref="N76:P76"/>
    <mergeCell ref="A90:P90"/>
    <mergeCell ref="A92:A93"/>
    <mergeCell ref="B92:D92"/>
    <mergeCell ref="E92:G92"/>
    <mergeCell ref="H92:J92"/>
    <mergeCell ref="K92:M92"/>
    <mergeCell ref="N92:P92"/>
    <mergeCell ref="A105:A106"/>
    <mergeCell ref="B105:D105"/>
    <mergeCell ref="E105:G105"/>
    <mergeCell ref="H105:J105"/>
    <mergeCell ref="K105:M105"/>
    <mergeCell ref="N105:P105"/>
    <mergeCell ref="A119:P119"/>
    <mergeCell ref="A121:A122"/>
    <mergeCell ref="B121:D121"/>
    <mergeCell ref="E121:G121"/>
    <mergeCell ref="H121:J121"/>
    <mergeCell ref="K121:M121"/>
    <mergeCell ref="N121:P121"/>
    <mergeCell ref="A134:A135"/>
    <mergeCell ref="B134:D134"/>
    <mergeCell ref="E134:G134"/>
    <mergeCell ref="H134:J134"/>
    <mergeCell ref="K134:M134"/>
    <mergeCell ref="N134:P134"/>
  </mergeCells>
  <printOptions/>
  <pageMargins left="0.7479166666666667" right="0.20625" top="0.06597222222222222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2:M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6.421875" style="190" customWidth="1"/>
    <col min="2" max="2" width="11.8515625" style="190" customWidth="1"/>
    <col min="3" max="3" width="12.28125" style="190" customWidth="1"/>
    <col min="4" max="4" width="12.7109375" style="190" customWidth="1"/>
    <col min="5" max="5" width="11.7109375" style="190" customWidth="1"/>
    <col min="6" max="6" width="12.7109375" style="190" customWidth="1"/>
    <col min="7" max="7" width="10.8515625" style="190" customWidth="1"/>
    <col min="8" max="8" width="11.7109375" style="190" customWidth="1"/>
    <col min="9" max="9" width="10.140625" style="190" customWidth="1"/>
    <col min="10" max="16384" width="9.140625" style="190" customWidth="1"/>
  </cols>
  <sheetData>
    <row r="2" spans="1:9" ht="18">
      <c r="A2" s="315" t="s">
        <v>190</v>
      </c>
      <c r="B2" s="315"/>
      <c r="C2" s="315"/>
      <c r="D2" s="315"/>
      <c r="E2" s="315"/>
      <c r="F2" s="315"/>
      <c r="G2" s="315"/>
      <c r="H2" s="315"/>
      <c r="I2" s="315"/>
    </row>
    <row r="3" spans="1:10" ht="18">
      <c r="A3" s="191"/>
      <c r="B3" s="191"/>
      <c r="C3" s="191"/>
      <c r="D3" s="191"/>
      <c r="E3" s="191"/>
      <c r="F3" s="191"/>
      <c r="I3" s="192"/>
      <c r="J3" s="192"/>
    </row>
    <row r="4" spans="1:9" ht="48" customHeight="1" thickBot="1">
      <c r="A4" s="41" t="s">
        <v>166</v>
      </c>
      <c r="B4" s="41">
        <v>2010</v>
      </c>
      <c r="C4" s="41">
        <v>2011</v>
      </c>
      <c r="D4" s="41">
        <v>2012</v>
      </c>
      <c r="E4" s="41">
        <v>2013</v>
      </c>
      <c r="F4" s="41">
        <v>2014</v>
      </c>
      <c r="G4" s="41">
        <v>2015</v>
      </c>
      <c r="H4" s="41">
        <v>2016</v>
      </c>
      <c r="I4" s="41">
        <v>2017</v>
      </c>
    </row>
    <row r="5" spans="1:13" ht="30.75" customHeight="1" thickBot="1" thickTop="1">
      <c r="A5" s="124" t="s">
        <v>167</v>
      </c>
      <c r="B5" s="136">
        <v>134</v>
      </c>
      <c r="C5" s="136">
        <v>148</v>
      </c>
      <c r="D5" s="136">
        <v>124</v>
      </c>
      <c r="E5" s="136">
        <v>170</v>
      </c>
      <c r="F5" s="136">
        <v>115</v>
      </c>
      <c r="G5" s="136">
        <v>135</v>
      </c>
      <c r="H5" s="136">
        <v>150</v>
      </c>
      <c r="I5" s="136">
        <v>137</v>
      </c>
      <c r="L5" s="193"/>
      <c r="M5" s="194"/>
    </row>
    <row r="6" spans="1:13" ht="39" customHeight="1" thickBot="1" thickTop="1">
      <c r="A6" s="124" t="s">
        <v>168</v>
      </c>
      <c r="B6" s="136">
        <v>4089</v>
      </c>
      <c r="C6" s="136">
        <v>4314</v>
      </c>
      <c r="D6" s="136">
        <v>3984</v>
      </c>
      <c r="E6" s="136">
        <v>4060</v>
      </c>
      <c r="F6" s="136">
        <v>3737</v>
      </c>
      <c r="G6" s="136">
        <v>3719</v>
      </c>
      <c r="H6" s="136">
        <v>3752</v>
      </c>
      <c r="I6" s="136">
        <v>3882</v>
      </c>
      <c r="L6" s="193"/>
      <c r="M6" s="194"/>
    </row>
    <row r="7" spans="1:13" ht="51" customHeight="1" thickBot="1" thickTop="1">
      <c r="A7" s="319" t="s">
        <v>198</v>
      </c>
      <c r="B7" s="124">
        <v>3</v>
      </c>
      <c r="C7" s="124">
        <v>1</v>
      </c>
      <c r="D7" s="124">
        <v>3</v>
      </c>
      <c r="E7" s="124">
        <v>6</v>
      </c>
      <c r="F7" s="124">
        <v>1</v>
      </c>
      <c r="G7" s="124" t="s">
        <v>37</v>
      </c>
      <c r="H7" s="124">
        <v>2</v>
      </c>
      <c r="I7" s="124" t="s">
        <v>37</v>
      </c>
      <c r="L7" s="194"/>
      <c r="M7" s="194"/>
    </row>
    <row r="8" spans="1:13" ht="39" customHeight="1" thickBot="1" thickTop="1">
      <c r="A8" s="41" t="s">
        <v>33</v>
      </c>
      <c r="B8" s="45">
        <v>4226</v>
      </c>
      <c r="C8" s="45">
        <v>4463</v>
      </c>
      <c r="D8" s="45">
        <v>4111</v>
      </c>
      <c r="E8" s="45">
        <v>4236</v>
      </c>
      <c r="F8" s="45">
        <v>3853</v>
      </c>
      <c r="G8" s="45">
        <v>3854</v>
      </c>
      <c r="H8" s="45">
        <v>3904</v>
      </c>
      <c r="I8" s="45">
        <v>4019</v>
      </c>
      <c r="L8" s="195"/>
      <c r="M8" s="195"/>
    </row>
    <row r="9" spans="1:13" ht="24" customHeight="1" thickBot="1" thickTop="1">
      <c r="A9" s="124" t="s">
        <v>169</v>
      </c>
      <c r="B9" s="136">
        <v>162</v>
      </c>
      <c r="C9" s="136">
        <v>172</v>
      </c>
      <c r="D9" s="136">
        <v>132</v>
      </c>
      <c r="E9" s="136">
        <v>198</v>
      </c>
      <c r="F9" s="136">
        <v>130</v>
      </c>
      <c r="G9" s="136">
        <v>148</v>
      </c>
      <c r="H9" s="136">
        <v>165</v>
      </c>
      <c r="I9" s="136">
        <v>155</v>
      </c>
      <c r="L9" s="193"/>
      <c r="M9" s="194"/>
    </row>
    <row r="10" spans="1:13" ht="24" customHeight="1" thickBot="1" thickTop="1">
      <c r="A10" s="124" t="s">
        <v>170</v>
      </c>
      <c r="B10" s="136">
        <v>6375</v>
      </c>
      <c r="C10" s="136">
        <v>6853</v>
      </c>
      <c r="D10" s="136">
        <v>6149</v>
      </c>
      <c r="E10" s="136">
        <v>6484</v>
      </c>
      <c r="F10" s="136">
        <v>6056</v>
      </c>
      <c r="G10" s="136">
        <v>5913</v>
      </c>
      <c r="H10" s="136">
        <v>5971</v>
      </c>
      <c r="I10" s="136">
        <v>6224</v>
      </c>
      <c r="L10" s="193"/>
      <c r="M10" s="194"/>
    </row>
    <row r="11" spans="6:9" ht="13.5" thickTop="1">
      <c r="F11" s="220" t="s">
        <v>18</v>
      </c>
      <c r="H11" s="204"/>
      <c r="I11" s="204"/>
    </row>
  </sheetData>
  <sheetProtection selectLockedCells="1" selectUnlockedCells="1"/>
  <mergeCells count="1">
    <mergeCell ref="A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2:IV31"/>
  <sheetViews>
    <sheetView zoomScalePageLayoutView="0" workbookViewId="0" topLeftCell="A1">
      <selection activeCell="O35" sqref="O35"/>
    </sheetView>
  </sheetViews>
  <sheetFormatPr defaultColWidth="9.140625" defaultRowHeight="12.75"/>
  <cols>
    <col min="1" max="1" width="17.8515625" style="190" customWidth="1"/>
    <col min="2" max="2" width="8.7109375" style="190" customWidth="1"/>
    <col min="3" max="3" width="11.7109375" style="190" customWidth="1"/>
    <col min="4" max="4" width="11.00390625" style="190" customWidth="1"/>
    <col min="5" max="5" width="11.7109375" style="190" customWidth="1"/>
    <col min="6" max="6" width="9.140625" style="190" customWidth="1"/>
    <col min="7" max="7" width="11.8515625" style="190" customWidth="1"/>
    <col min="8" max="8" width="11.00390625" style="190" customWidth="1"/>
    <col min="9" max="9" width="12.28125" style="190" customWidth="1"/>
    <col min="10" max="10" width="9.140625" style="190" customWidth="1"/>
    <col min="11" max="11" width="11.00390625" style="190" customWidth="1"/>
    <col min="12" max="12" width="9.57421875" style="190" customWidth="1"/>
    <col min="13" max="13" width="11.28125" style="190" customWidth="1"/>
    <col min="14" max="14" width="8.8515625" style="190" customWidth="1"/>
    <col min="15" max="15" width="11.140625" style="190" customWidth="1"/>
    <col min="16" max="16" width="8.8515625" style="190" customWidth="1"/>
    <col min="17" max="17" width="11.140625" style="190" customWidth="1"/>
    <col min="18" max="252" width="9.140625" style="190" customWidth="1"/>
  </cols>
  <sheetData>
    <row r="2" spans="1:17" ht="18">
      <c r="A2" s="318" t="s">
        <v>191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</row>
    <row r="3" spans="1:7" ht="18">
      <c r="A3" s="191"/>
      <c r="B3" s="191"/>
      <c r="C3" s="191"/>
      <c r="D3" s="191"/>
      <c r="E3" s="191"/>
      <c r="G3" s="192"/>
    </row>
    <row r="4" spans="1:17" ht="15.75" thickBot="1">
      <c r="A4" s="316"/>
      <c r="B4" s="316">
        <v>2010</v>
      </c>
      <c r="C4" s="316"/>
      <c r="D4" s="316">
        <v>2011</v>
      </c>
      <c r="E4" s="316"/>
      <c r="F4" s="316">
        <v>2012</v>
      </c>
      <c r="G4" s="316"/>
      <c r="H4" s="316">
        <v>2013</v>
      </c>
      <c r="I4" s="316"/>
      <c r="J4" s="316">
        <v>2014</v>
      </c>
      <c r="K4" s="316"/>
      <c r="L4" s="294">
        <v>2015</v>
      </c>
      <c r="M4" s="294"/>
      <c r="N4" s="294">
        <v>2016</v>
      </c>
      <c r="O4" s="294"/>
      <c r="P4" s="294">
        <v>2017</v>
      </c>
      <c r="Q4" s="294"/>
    </row>
    <row r="5" spans="1:17" ht="47.25" customHeight="1" thickBot="1" thickTop="1">
      <c r="A5" s="316"/>
      <c r="B5" s="41" t="s">
        <v>171</v>
      </c>
      <c r="C5" s="41" t="s">
        <v>172</v>
      </c>
      <c r="D5" s="41" t="s">
        <v>171</v>
      </c>
      <c r="E5" s="41" t="s">
        <v>172</v>
      </c>
      <c r="F5" s="41" t="s">
        <v>171</v>
      </c>
      <c r="G5" s="41" t="s">
        <v>172</v>
      </c>
      <c r="H5" s="41" t="s">
        <v>171</v>
      </c>
      <c r="I5" s="41" t="s">
        <v>172</v>
      </c>
      <c r="J5" s="41" t="s">
        <v>171</v>
      </c>
      <c r="K5" s="41" t="s">
        <v>172</v>
      </c>
      <c r="L5" s="41" t="s">
        <v>173</v>
      </c>
      <c r="M5" s="41" t="s">
        <v>172</v>
      </c>
      <c r="N5" s="41" t="s">
        <v>173</v>
      </c>
      <c r="O5" s="41" t="s">
        <v>172</v>
      </c>
      <c r="P5" s="41" t="s">
        <v>173</v>
      </c>
      <c r="Q5" s="41" t="s">
        <v>172</v>
      </c>
    </row>
    <row r="6" spans="1:23" ht="16.5" thickBot="1" thickTop="1">
      <c r="A6" s="108" t="s">
        <v>9</v>
      </c>
      <c r="B6" s="108">
        <v>37</v>
      </c>
      <c r="C6" s="108">
        <v>1899</v>
      </c>
      <c r="D6" s="108">
        <v>47</v>
      </c>
      <c r="E6" s="196">
        <v>2035</v>
      </c>
      <c r="F6" s="197">
        <v>31</v>
      </c>
      <c r="G6" s="197">
        <v>1725</v>
      </c>
      <c r="H6" s="197">
        <v>34</v>
      </c>
      <c r="I6" s="197">
        <v>1718</v>
      </c>
      <c r="J6" s="197">
        <v>32</v>
      </c>
      <c r="K6" s="197">
        <v>1646</v>
      </c>
      <c r="L6" s="197">
        <v>43</v>
      </c>
      <c r="M6" s="197">
        <v>1633</v>
      </c>
      <c r="N6" s="197">
        <v>30</v>
      </c>
      <c r="O6" s="197">
        <v>1650</v>
      </c>
      <c r="P6" s="197">
        <v>35</v>
      </c>
      <c r="Q6" s="197">
        <v>1617</v>
      </c>
      <c r="T6" s="198"/>
      <c r="U6" s="198"/>
      <c r="V6" s="198"/>
      <c r="W6" s="198"/>
    </row>
    <row r="7" spans="1:23" ht="16.5" thickBot="1" thickTop="1">
      <c r="A7" s="108" t="s">
        <v>10</v>
      </c>
      <c r="B7" s="108">
        <v>15</v>
      </c>
      <c r="C7" s="108">
        <v>365</v>
      </c>
      <c r="D7" s="108">
        <v>17</v>
      </c>
      <c r="E7" s="196">
        <v>396</v>
      </c>
      <c r="F7" s="197">
        <v>19</v>
      </c>
      <c r="G7" s="197">
        <v>407</v>
      </c>
      <c r="H7" s="197">
        <v>36</v>
      </c>
      <c r="I7" s="197">
        <v>378</v>
      </c>
      <c r="J7" s="197">
        <v>21</v>
      </c>
      <c r="K7" s="197">
        <v>362</v>
      </c>
      <c r="L7" s="197">
        <v>24</v>
      </c>
      <c r="M7" s="197">
        <v>313</v>
      </c>
      <c r="N7" s="197">
        <v>22</v>
      </c>
      <c r="O7" s="197">
        <v>348</v>
      </c>
      <c r="P7" s="197">
        <v>27</v>
      </c>
      <c r="Q7" s="197">
        <v>371</v>
      </c>
      <c r="T7" s="198"/>
      <c r="U7" s="198"/>
      <c r="V7" s="198"/>
      <c r="W7" s="198"/>
    </row>
    <row r="8" spans="1:23" ht="16.5" thickBot="1" thickTop="1">
      <c r="A8" s="108" t="s">
        <v>11</v>
      </c>
      <c r="B8" s="108">
        <v>12</v>
      </c>
      <c r="C8" s="108">
        <v>232</v>
      </c>
      <c r="D8" s="108">
        <v>17</v>
      </c>
      <c r="E8" s="196">
        <v>281</v>
      </c>
      <c r="F8" s="196">
        <v>12</v>
      </c>
      <c r="G8" s="196">
        <v>285</v>
      </c>
      <c r="H8" s="196">
        <v>17</v>
      </c>
      <c r="I8" s="196">
        <v>312</v>
      </c>
      <c r="J8" s="196">
        <v>10</v>
      </c>
      <c r="K8" s="199">
        <v>260</v>
      </c>
      <c r="L8" s="199">
        <v>9</v>
      </c>
      <c r="M8" s="199">
        <v>259</v>
      </c>
      <c r="N8" s="199">
        <v>17</v>
      </c>
      <c r="O8" s="199">
        <v>269</v>
      </c>
      <c r="P8" s="199">
        <v>11</v>
      </c>
      <c r="Q8" s="199">
        <v>269</v>
      </c>
      <c r="S8" s="200"/>
      <c r="T8" s="198"/>
      <c r="U8" s="198"/>
      <c r="V8" s="198"/>
      <c r="W8" s="198"/>
    </row>
    <row r="9" spans="1:23" ht="16.5" thickBot="1" thickTop="1">
      <c r="A9" s="108" t="s">
        <v>12</v>
      </c>
      <c r="B9" s="108">
        <v>12</v>
      </c>
      <c r="C9" s="108">
        <v>363</v>
      </c>
      <c r="D9" s="108">
        <v>12</v>
      </c>
      <c r="E9" s="196">
        <v>349</v>
      </c>
      <c r="F9" s="196">
        <v>11</v>
      </c>
      <c r="G9" s="196">
        <v>319</v>
      </c>
      <c r="H9" s="196">
        <v>13</v>
      </c>
      <c r="I9" s="196">
        <v>322</v>
      </c>
      <c r="J9" s="196">
        <v>11</v>
      </c>
      <c r="K9" s="199">
        <v>275</v>
      </c>
      <c r="L9" s="199">
        <v>14</v>
      </c>
      <c r="M9" s="199">
        <v>309</v>
      </c>
      <c r="N9" s="199">
        <v>6</v>
      </c>
      <c r="O9" s="199">
        <v>297</v>
      </c>
      <c r="P9" s="199">
        <v>5</v>
      </c>
      <c r="Q9" s="199">
        <v>332</v>
      </c>
      <c r="T9" s="198"/>
      <c r="U9" s="198"/>
      <c r="V9" s="198"/>
      <c r="W9" s="198"/>
    </row>
    <row r="10" spans="1:23" ht="16.5" thickBot="1" thickTop="1">
      <c r="A10" s="108" t="s">
        <v>13</v>
      </c>
      <c r="B10" s="108">
        <v>15</v>
      </c>
      <c r="C10" s="108">
        <v>293</v>
      </c>
      <c r="D10" s="108">
        <v>13</v>
      </c>
      <c r="E10" s="196">
        <v>301</v>
      </c>
      <c r="F10" s="196">
        <v>13</v>
      </c>
      <c r="G10" s="196">
        <v>317</v>
      </c>
      <c r="H10" s="196">
        <v>22</v>
      </c>
      <c r="I10" s="196">
        <v>330</v>
      </c>
      <c r="J10" s="196">
        <v>15</v>
      </c>
      <c r="K10" s="199">
        <v>249</v>
      </c>
      <c r="L10" s="199">
        <v>16</v>
      </c>
      <c r="M10" s="199">
        <v>256</v>
      </c>
      <c r="N10" s="199">
        <v>21</v>
      </c>
      <c r="O10" s="199">
        <v>266</v>
      </c>
      <c r="P10" s="199">
        <v>10</v>
      </c>
      <c r="Q10" s="199">
        <v>320</v>
      </c>
      <c r="T10" s="198"/>
      <c r="U10" s="198"/>
      <c r="V10" s="198"/>
      <c r="W10" s="198"/>
    </row>
    <row r="11" spans="1:23" ht="16.5" thickBot="1" thickTop="1">
      <c r="A11" s="108" t="s">
        <v>14</v>
      </c>
      <c r="B11" s="108">
        <v>15</v>
      </c>
      <c r="C11" s="108">
        <v>248</v>
      </c>
      <c r="D11" s="108">
        <v>12</v>
      </c>
      <c r="E11" s="196">
        <v>290</v>
      </c>
      <c r="F11" s="196">
        <v>13</v>
      </c>
      <c r="G11" s="196">
        <v>254</v>
      </c>
      <c r="H11" s="196">
        <v>13</v>
      </c>
      <c r="I11" s="196">
        <v>250</v>
      </c>
      <c r="J11" s="196">
        <v>7</v>
      </c>
      <c r="K11" s="199">
        <v>224</v>
      </c>
      <c r="L11" s="199">
        <v>11</v>
      </c>
      <c r="M11" s="199">
        <v>237</v>
      </c>
      <c r="N11" s="199">
        <v>18</v>
      </c>
      <c r="O11" s="199">
        <v>242</v>
      </c>
      <c r="P11" s="199">
        <v>18</v>
      </c>
      <c r="Q11" s="199">
        <v>210</v>
      </c>
      <c r="T11" s="198"/>
      <c r="U11" s="198"/>
      <c r="V11" s="198"/>
      <c r="W11" s="198"/>
    </row>
    <row r="12" spans="1:23" ht="16.5" thickBot="1" thickTop="1">
      <c r="A12" s="108" t="s">
        <v>15</v>
      </c>
      <c r="B12" s="108">
        <v>12</v>
      </c>
      <c r="C12" s="108">
        <v>355</v>
      </c>
      <c r="D12" s="108">
        <v>14</v>
      </c>
      <c r="E12" s="196">
        <v>358</v>
      </c>
      <c r="F12" s="196">
        <v>13</v>
      </c>
      <c r="G12" s="196">
        <v>366</v>
      </c>
      <c r="H12" s="196">
        <v>17</v>
      </c>
      <c r="I12" s="196">
        <v>417</v>
      </c>
      <c r="J12" s="196">
        <v>9</v>
      </c>
      <c r="K12" s="199">
        <v>429</v>
      </c>
      <c r="L12" s="199">
        <v>11</v>
      </c>
      <c r="M12" s="199">
        <v>400</v>
      </c>
      <c r="N12" s="199">
        <v>21</v>
      </c>
      <c r="O12" s="199">
        <v>431</v>
      </c>
      <c r="P12" s="199">
        <v>9</v>
      </c>
      <c r="Q12" s="199">
        <v>464</v>
      </c>
      <c r="T12" s="198"/>
      <c r="U12" s="198"/>
      <c r="V12" s="198"/>
      <c r="W12" s="198"/>
    </row>
    <row r="13" spans="1:23" ht="16.5" thickBot="1" thickTop="1">
      <c r="A13" s="108" t="s">
        <v>16</v>
      </c>
      <c r="B13" s="108">
        <v>16</v>
      </c>
      <c r="C13" s="108">
        <v>334</v>
      </c>
      <c r="D13" s="108">
        <v>16</v>
      </c>
      <c r="E13" s="196">
        <v>304</v>
      </c>
      <c r="F13" s="196">
        <v>12</v>
      </c>
      <c r="G13" s="196">
        <v>311</v>
      </c>
      <c r="H13" s="196">
        <v>18</v>
      </c>
      <c r="I13" s="196">
        <v>333</v>
      </c>
      <c r="J13" s="196">
        <v>10</v>
      </c>
      <c r="K13" s="199">
        <v>292</v>
      </c>
      <c r="L13" s="199">
        <v>7</v>
      </c>
      <c r="M13" s="199">
        <v>312</v>
      </c>
      <c r="N13" s="199">
        <v>15</v>
      </c>
      <c r="O13" s="199">
        <v>249</v>
      </c>
      <c r="P13" s="199">
        <v>22</v>
      </c>
      <c r="Q13" s="199">
        <v>299</v>
      </c>
      <c r="T13" s="198"/>
      <c r="U13" s="198"/>
      <c r="V13" s="198"/>
      <c r="W13" s="198"/>
    </row>
    <row r="14" ht="13.5" thickTop="1">
      <c r="K14" s="201"/>
    </row>
    <row r="15" ht="15">
      <c r="K15" s="115"/>
    </row>
    <row r="16" spans="1:11" ht="15.75">
      <c r="A16" s="317"/>
      <c r="B16" s="317"/>
      <c r="C16" s="317"/>
      <c r="D16" s="317"/>
      <c r="E16" s="317"/>
      <c r="F16" s="317"/>
      <c r="G16" s="317"/>
      <c r="H16" s="317"/>
      <c r="K16" s="202"/>
    </row>
    <row r="17" spans="7:12" ht="15">
      <c r="G17" s="202"/>
      <c r="H17" s="202"/>
      <c r="I17" s="202"/>
      <c r="J17" s="202"/>
      <c r="K17" s="202"/>
      <c r="L17" s="202"/>
    </row>
    <row r="19" spans="1:17" ht="15">
      <c r="A19" s="317" t="s">
        <v>174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</row>
    <row r="22" spans="1:17" ht="15.75" thickBot="1">
      <c r="A22" s="316"/>
      <c r="B22" s="316">
        <v>2010</v>
      </c>
      <c r="C22" s="316"/>
      <c r="D22" s="316">
        <v>2011</v>
      </c>
      <c r="E22" s="316"/>
      <c r="F22" s="316">
        <v>2012</v>
      </c>
      <c r="G22" s="316"/>
      <c r="H22" s="316">
        <v>2013</v>
      </c>
      <c r="I22" s="316"/>
      <c r="J22" s="316">
        <v>2014</v>
      </c>
      <c r="K22" s="316"/>
      <c r="L22" s="294">
        <v>2015</v>
      </c>
      <c r="M22" s="294"/>
      <c r="N22" s="294">
        <v>2016</v>
      </c>
      <c r="O22" s="294"/>
      <c r="P22" s="294">
        <v>2017</v>
      </c>
      <c r="Q22" s="294"/>
    </row>
    <row r="23" spans="1:17" ht="46.5" thickBot="1" thickTop="1">
      <c r="A23" s="316"/>
      <c r="B23" s="203" t="s">
        <v>175</v>
      </c>
      <c r="C23" s="203" t="s">
        <v>176</v>
      </c>
      <c r="D23" s="203" t="s">
        <v>175</v>
      </c>
      <c r="E23" s="203" t="s">
        <v>176</v>
      </c>
      <c r="F23" s="203" t="s">
        <v>175</v>
      </c>
      <c r="G23" s="203" t="s">
        <v>176</v>
      </c>
      <c r="H23" s="203" t="s">
        <v>175</v>
      </c>
      <c r="I23" s="203" t="s">
        <v>176</v>
      </c>
      <c r="J23" s="203" t="s">
        <v>175</v>
      </c>
      <c r="K23" s="203" t="s">
        <v>176</v>
      </c>
      <c r="L23" s="203" t="s">
        <v>175</v>
      </c>
      <c r="M23" s="203" t="s">
        <v>176</v>
      </c>
      <c r="N23" s="41" t="s">
        <v>177</v>
      </c>
      <c r="O23" s="41" t="s">
        <v>178</v>
      </c>
      <c r="P23" s="41" t="s">
        <v>177</v>
      </c>
      <c r="Q23" s="41" t="s">
        <v>178</v>
      </c>
    </row>
    <row r="24" spans="1:256" s="204" customFormat="1" ht="16.5" thickBot="1" thickTop="1">
      <c r="A24" s="196" t="s">
        <v>9</v>
      </c>
      <c r="B24" s="196">
        <v>45</v>
      </c>
      <c r="C24" s="196">
        <v>2802</v>
      </c>
      <c r="D24" s="196">
        <v>56</v>
      </c>
      <c r="E24" s="196">
        <v>3136</v>
      </c>
      <c r="F24" s="196">
        <v>34</v>
      </c>
      <c r="G24" s="196">
        <v>2498</v>
      </c>
      <c r="H24" s="196">
        <v>40</v>
      </c>
      <c r="I24" s="196">
        <v>2601</v>
      </c>
      <c r="J24" s="196">
        <v>33</v>
      </c>
      <c r="K24" s="196">
        <v>2490</v>
      </c>
      <c r="L24" s="196">
        <v>43</v>
      </c>
      <c r="M24" s="196">
        <v>2432</v>
      </c>
      <c r="N24" s="196">
        <v>33</v>
      </c>
      <c r="O24" s="196">
        <v>2429</v>
      </c>
      <c r="P24" s="196">
        <v>37</v>
      </c>
      <c r="Q24" s="196">
        <v>2463</v>
      </c>
      <c r="S24" s="205"/>
      <c r="T24" s="205"/>
      <c r="U24" s="205"/>
      <c r="V24" s="205"/>
      <c r="IS24" s="206"/>
      <c r="IT24" s="206"/>
      <c r="IU24" s="206"/>
      <c r="IV24" s="206"/>
    </row>
    <row r="25" spans="1:256" s="204" customFormat="1" ht="16.5" thickBot="1" thickTop="1">
      <c r="A25" s="196" t="s">
        <v>10</v>
      </c>
      <c r="B25" s="196">
        <v>18</v>
      </c>
      <c r="C25" s="196">
        <v>522</v>
      </c>
      <c r="D25" s="196">
        <v>18</v>
      </c>
      <c r="E25" s="196">
        <v>573</v>
      </c>
      <c r="F25" s="196">
        <v>20</v>
      </c>
      <c r="G25" s="196">
        <v>598</v>
      </c>
      <c r="H25" s="196">
        <v>39</v>
      </c>
      <c r="I25" s="196">
        <v>553</v>
      </c>
      <c r="J25" s="196">
        <v>29</v>
      </c>
      <c r="K25" s="196">
        <v>546</v>
      </c>
      <c r="L25" s="196">
        <v>25</v>
      </c>
      <c r="M25" s="196">
        <v>509</v>
      </c>
      <c r="N25" s="196">
        <v>22</v>
      </c>
      <c r="O25" s="196">
        <v>530</v>
      </c>
      <c r="P25" s="196">
        <v>28</v>
      </c>
      <c r="Q25" s="196">
        <v>592</v>
      </c>
      <c r="S25" s="205"/>
      <c r="T25" s="205"/>
      <c r="U25" s="205"/>
      <c r="V25" s="205"/>
      <c r="IS25" s="206"/>
      <c r="IT25" s="206"/>
      <c r="IU25" s="206"/>
      <c r="IV25" s="206"/>
    </row>
    <row r="26" spans="1:256" s="204" customFormat="1" ht="16.5" thickBot="1" thickTop="1">
      <c r="A26" s="196" t="s">
        <v>11</v>
      </c>
      <c r="B26" s="196">
        <v>16</v>
      </c>
      <c r="C26" s="196">
        <v>369</v>
      </c>
      <c r="D26" s="196">
        <v>20</v>
      </c>
      <c r="E26" s="196">
        <v>468</v>
      </c>
      <c r="F26" s="196">
        <v>13</v>
      </c>
      <c r="G26" s="196">
        <v>471</v>
      </c>
      <c r="H26" s="196">
        <v>18</v>
      </c>
      <c r="I26" s="196">
        <v>493</v>
      </c>
      <c r="J26" s="196">
        <v>11</v>
      </c>
      <c r="K26" s="196">
        <v>398</v>
      </c>
      <c r="L26" s="196">
        <v>10</v>
      </c>
      <c r="M26" s="196">
        <v>404</v>
      </c>
      <c r="N26" s="196">
        <v>17</v>
      </c>
      <c r="O26" s="196">
        <v>467</v>
      </c>
      <c r="P26" s="196">
        <v>11</v>
      </c>
      <c r="Q26" s="196">
        <v>452</v>
      </c>
      <c r="S26" s="205"/>
      <c r="T26" s="205"/>
      <c r="U26" s="205"/>
      <c r="V26" s="205"/>
      <c r="IS26" s="206"/>
      <c r="IT26" s="206"/>
      <c r="IU26" s="206"/>
      <c r="IV26" s="206"/>
    </row>
    <row r="27" spans="1:256" s="204" customFormat="1" ht="16.5" thickBot="1" thickTop="1">
      <c r="A27" s="196" t="s">
        <v>12</v>
      </c>
      <c r="B27" s="196">
        <v>12</v>
      </c>
      <c r="C27" s="196">
        <v>590</v>
      </c>
      <c r="D27" s="196">
        <v>14</v>
      </c>
      <c r="E27" s="196">
        <v>550</v>
      </c>
      <c r="F27" s="196">
        <v>13</v>
      </c>
      <c r="G27" s="196">
        <v>543</v>
      </c>
      <c r="H27" s="196">
        <v>22</v>
      </c>
      <c r="I27" s="196">
        <v>520</v>
      </c>
      <c r="J27" s="196">
        <v>11</v>
      </c>
      <c r="K27" s="196">
        <v>459</v>
      </c>
      <c r="L27" s="196">
        <v>17</v>
      </c>
      <c r="M27" s="196">
        <v>486</v>
      </c>
      <c r="N27" s="196">
        <v>7</v>
      </c>
      <c r="O27" s="196">
        <v>515</v>
      </c>
      <c r="P27" s="196">
        <v>6</v>
      </c>
      <c r="Q27" s="196">
        <v>512</v>
      </c>
      <c r="S27" s="205"/>
      <c r="T27" s="205"/>
      <c r="U27" s="205"/>
      <c r="V27" s="205"/>
      <c r="IS27" s="206"/>
      <c r="IT27" s="206"/>
      <c r="IU27" s="206"/>
      <c r="IV27" s="206"/>
    </row>
    <row r="28" spans="1:256" s="204" customFormat="1" ht="16.5" thickBot="1" thickTop="1">
      <c r="A28" s="196" t="s">
        <v>13</v>
      </c>
      <c r="B28" s="196">
        <v>19</v>
      </c>
      <c r="C28" s="196">
        <v>482</v>
      </c>
      <c r="D28" s="196">
        <v>16</v>
      </c>
      <c r="E28" s="196">
        <v>507</v>
      </c>
      <c r="F28" s="196">
        <v>13</v>
      </c>
      <c r="G28" s="196">
        <v>509</v>
      </c>
      <c r="H28" s="196">
        <v>28</v>
      </c>
      <c r="I28" s="196">
        <v>566</v>
      </c>
      <c r="J28" s="196">
        <v>16</v>
      </c>
      <c r="K28" s="196">
        <v>432</v>
      </c>
      <c r="L28" s="196">
        <v>21</v>
      </c>
      <c r="M28" s="196">
        <v>445</v>
      </c>
      <c r="N28" s="196">
        <v>25</v>
      </c>
      <c r="O28" s="196">
        <v>432</v>
      </c>
      <c r="P28" s="196">
        <v>12</v>
      </c>
      <c r="Q28" s="196">
        <v>533</v>
      </c>
      <c r="S28" s="205"/>
      <c r="T28" s="205"/>
      <c r="U28" s="205"/>
      <c r="V28" s="205"/>
      <c r="IS28" s="206"/>
      <c r="IT28" s="206"/>
      <c r="IU28" s="206"/>
      <c r="IV28" s="206"/>
    </row>
    <row r="29" spans="1:256" s="204" customFormat="1" ht="16.5" thickBot="1" thickTop="1">
      <c r="A29" s="196" t="s">
        <v>14</v>
      </c>
      <c r="B29" s="196">
        <v>16</v>
      </c>
      <c r="C29" s="196">
        <v>433</v>
      </c>
      <c r="D29" s="196">
        <v>13</v>
      </c>
      <c r="E29" s="196">
        <v>444</v>
      </c>
      <c r="F29" s="196">
        <v>14</v>
      </c>
      <c r="G29" s="196">
        <v>391</v>
      </c>
      <c r="H29" s="196">
        <v>14</v>
      </c>
      <c r="I29" s="196">
        <v>407</v>
      </c>
      <c r="J29" s="196">
        <v>9</v>
      </c>
      <c r="K29" s="196">
        <v>350</v>
      </c>
      <c r="L29" s="196">
        <v>13</v>
      </c>
      <c r="M29" s="196">
        <v>352</v>
      </c>
      <c r="N29" s="196">
        <v>20</v>
      </c>
      <c r="O29" s="196">
        <v>379</v>
      </c>
      <c r="P29" s="196">
        <v>21</v>
      </c>
      <c r="Q29" s="196">
        <v>354</v>
      </c>
      <c r="S29" s="205"/>
      <c r="T29" s="205"/>
      <c r="U29" s="205"/>
      <c r="V29" s="205"/>
      <c r="IS29" s="206"/>
      <c r="IT29" s="206"/>
      <c r="IU29" s="206"/>
      <c r="IV29" s="206"/>
    </row>
    <row r="30" spans="1:256" s="204" customFormat="1" ht="16.5" thickBot="1" thickTop="1">
      <c r="A30" s="196" t="s">
        <v>15</v>
      </c>
      <c r="B30" s="196">
        <v>14</v>
      </c>
      <c r="C30" s="196">
        <v>632</v>
      </c>
      <c r="D30" s="196">
        <v>14</v>
      </c>
      <c r="E30" s="196">
        <v>675</v>
      </c>
      <c r="F30" s="196">
        <v>13</v>
      </c>
      <c r="G30" s="196">
        <v>647</v>
      </c>
      <c r="H30" s="196">
        <v>18</v>
      </c>
      <c r="I30" s="196">
        <v>795</v>
      </c>
      <c r="J30" s="196">
        <v>10</v>
      </c>
      <c r="K30" s="196">
        <v>886</v>
      </c>
      <c r="L30" s="196">
        <v>12</v>
      </c>
      <c r="M30" s="196">
        <v>767</v>
      </c>
      <c r="N30" s="196">
        <v>25</v>
      </c>
      <c r="O30" s="196">
        <v>855</v>
      </c>
      <c r="P30" s="196">
        <v>10</v>
      </c>
      <c r="Q30" s="196">
        <v>841</v>
      </c>
      <c r="S30" s="205"/>
      <c r="T30" s="205"/>
      <c r="U30" s="205"/>
      <c r="V30" s="205"/>
      <c r="IS30" s="206"/>
      <c r="IT30" s="206"/>
      <c r="IU30" s="206"/>
      <c r="IV30" s="206"/>
    </row>
    <row r="31" spans="1:256" s="204" customFormat="1" ht="16.5" thickBot="1" thickTop="1">
      <c r="A31" s="196" t="s">
        <v>16</v>
      </c>
      <c r="B31" s="196">
        <v>22</v>
      </c>
      <c r="C31" s="196">
        <v>545</v>
      </c>
      <c r="D31" s="196">
        <v>21</v>
      </c>
      <c r="E31" s="196">
        <v>500</v>
      </c>
      <c r="F31" s="196">
        <v>12</v>
      </c>
      <c r="G31" s="196">
        <v>492</v>
      </c>
      <c r="H31" s="196">
        <v>19</v>
      </c>
      <c r="I31" s="196">
        <v>549</v>
      </c>
      <c r="J31" s="196">
        <v>11</v>
      </c>
      <c r="K31" s="196">
        <v>495</v>
      </c>
      <c r="L31" s="196">
        <v>7</v>
      </c>
      <c r="M31" s="196">
        <v>518</v>
      </c>
      <c r="N31" s="196">
        <v>16</v>
      </c>
      <c r="O31" s="196">
        <v>364</v>
      </c>
      <c r="P31" s="196">
        <v>30</v>
      </c>
      <c r="Q31" s="196">
        <v>477</v>
      </c>
      <c r="S31" s="205"/>
      <c r="T31" s="205"/>
      <c r="U31" s="205"/>
      <c r="V31" s="205"/>
      <c r="IS31" s="206"/>
      <c r="IT31" s="206"/>
      <c r="IU31" s="206"/>
      <c r="IV31" s="206"/>
    </row>
    <row r="32" ht="13.5" thickTop="1"/>
  </sheetData>
  <sheetProtection selectLockedCells="1" selectUnlockedCells="1"/>
  <mergeCells count="21">
    <mergeCell ref="F22:G22"/>
    <mergeCell ref="N22:O22"/>
    <mergeCell ref="N4:O4"/>
    <mergeCell ref="A2:Q2"/>
    <mergeCell ref="A19:Q19"/>
    <mergeCell ref="L4:M4"/>
    <mergeCell ref="B22:C22"/>
    <mergeCell ref="A4:A5"/>
    <mergeCell ref="J4:K4"/>
    <mergeCell ref="P4:Q4"/>
    <mergeCell ref="L22:M22"/>
    <mergeCell ref="H22:I22"/>
    <mergeCell ref="A22:A23"/>
    <mergeCell ref="F4:G4"/>
    <mergeCell ref="H4:I4"/>
    <mergeCell ref="P22:Q22"/>
    <mergeCell ref="D22:E22"/>
    <mergeCell ref="J22:K22"/>
    <mergeCell ref="D4:E4"/>
    <mergeCell ref="A16:H16"/>
    <mergeCell ref="B4:C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I37"/>
  <sheetViews>
    <sheetView zoomScalePageLayoutView="0" workbookViewId="0" topLeftCell="A4">
      <selection activeCell="L12" sqref="L12"/>
    </sheetView>
  </sheetViews>
  <sheetFormatPr defaultColWidth="9.140625" defaultRowHeight="12.75"/>
  <cols>
    <col min="1" max="1" width="26.00390625" style="190" customWidth="1"/>
    <col min="2" max="6" width="13.140625" style="190" customWidth="1"/>
    <col min="7" max="7" width="9.140625" style="190" customWidth="1"/>
    <col min="8" max="8" width="9.8515625" style="190" customWidth="1"/>
    <col min="9" max="16384" width="9.140625" style="190" customWidth="1"/>
  </cols>
  <sheetData>
    <row r="1" spans="1:9" ht="13.5" customHeight="1">
      <c r="A1" s="301" t="s">
        <v>193</v>
      </c>
      <c r="B1" s="301"/>
      <c r="C1" s="301"/>
      <c r="D1" s="301"/>
      <c r="E1" s="301"/>
      <c r="F1" s="301"/>
      <c r="G1" s="301"/>
      <c r="H1" s="301"/>
      <c r="I1" s="301"/>
    </row>
    <row r="2" spans="1:9" ht="12.75">
      <c r="A2" s="301"/>
      <c r="B2" s="301"/>
      <c r="C2" s="301"/>
      <c r="D2" s="301"/>
      <c r="E2" s="301"/>
      <c r="F2" s="301"/>
      <c r="G2" s="301"/>
      <c r="H2" s="301"/>
      <c r="I2" s="301"/>
    </row>
    <row r="3" spans="1:9" ht="25.5" customHeight="1" thickBot="1">
      <c r="A3" s="207"/>
      <c r="B3" s="208">
        <v>2010</v>
      </c>
      <c r="C3" s="209">
        <v>2011</v>
      </c>
      <c r="D3" s="209">
        <v>2012</v>
      </c>
      <c r="E3" s="209">
        <v>2013</v>
      </c>
      <c r="F3" s="209">
        <v>2014</v>
      </c>
      <c r="G3" s="41">
        <v>2015</v>
      </c>
      <c r="H3" s="41">
        <v>2016</v>
      </c>
      <c r="I3" s="41">
        <v>2017</v>
      </c>
    </row>
    <row r="4" spans="1:9" s="204" customFormat="1" ht="31.5" customHeight="1" thickBot="1" thickTop="1">
      <c r="A4" s="210" t="s">
        <v>179</v>
      </c>
      <c r="B4" s="6">
        <v>1219</v>
      </c>
      <c r="C4" s="6">
        <v>1260</v>
      </c>
      <c r="D4" s="6">
        <v>863</v>
      </c>
      <c r="E4" s="6">
        <v>929</v>
      </c>
      <c r="F4" s="6">
        <v>830</v>
      </c>
      <c r="G4" s="6">
        <v>788</v>
      </c>
      <c r="H4" s="6">
        <v>820</v>
      </c>
      <c r="I4" s="6">
        <v>759</v>
      </c>
    </row>
    <row r="5" spans="1:9" s="204" customFormat="1" ht="40.5" customHeight="1" thickBot="1" thickTop="1">
      <c r="A5" s="211" t="s">
        <v>180</v>
      </c>
      <c r="B5" s="6">
        <v>745</v>
      </c>
      <c r="C5" s="6">
        <v>738</v>
      </c>
      <c r="D5" s="6">
        <v>602</v>
      </c>
      <c r="E5" s="6">
        <v>652</v>
      </c>
      <c r="F5" s="6">
        <v>671</v>
      </c>
      <c r="G5" s="6">
        <v>608</v>
      </c>
      <c r="H5" s="6">
        <v>572</v>
      </c>
      <c r="I5" s="6">
        <v>574</v>
      </c>
    </row>
    <row r="6" spans="1:9" s="204" customFormat="1" ht="40.5" customHeight="1" thickBot="1" thickTop="1">
      <c r="A6" s="211" t="s">
        <v>181</v>
      </c>
      <c r="B6" s="6">
        <v>492</v>
      </c>
      <c r="C6" s="6">
        <v>551</v>
      </c>
      <c r="D6" s="6">
        <v>649</v>
      </c>
      <c r="E6" s="6">
        <v>682</v>
      </c>
      <c r="F6" s="6">
        <v>577</v>
      </c>
      <c r="G6" s="6">
        <v>539</v>
      </c>
      <c r="H6" s="6">
        <v>441</v>
      </c>
      <c r="I6" s="6">
        <v>462</v>
      </c>
    </row>
    <row r="7" spans="1:9" s="204" customFormat="1" ht="42" customHeight="1" thickBot="1" thickTop="1">
      <c r="A7" s="211" t="s">
        <v>182</v>
      </c>
      <c r="B7" s="6">
        <v>511</v>
      </c>
      <c r="C7" s="6">
        <v>432</v>
      </c>
      <c r="D7" s="6">
        <v>435</v>
      </c>
      <c r="E7" s="6">
        <v>480</v>
      </c>
      <c r="F7" s="6">
        <v>474</v>
      </c>
      <c r="G7" s="6">
        <v>447</v>
      </c>
      <c r="H7" s="6">
        <v>391</v>
      </c>
      <c r="I7" s="6">
        <v>462</v>
      </c>
    </row>
    <row r="8" spans="1:9" s="204" customFormat="1" ht="40.5" customHeight="1" thickBot="1" thickTop="1">
      <c r="A8" s="211" t="s">
        <v>183</v>
      </c>
      <c r="B8" s="6">
        <v>132</v>
      </c>
      <c r="C8" s="6">
        <v>160</v>
      </c>
      <c r="D8" s="6">
        <v>138</v>
      </c>
      <c r="E8" s="6">
        <v>144</v>
      </c>
      <c r="F8" s="6">
        <v>86</v>
      </c>
      <c r="G8" s="6">
        <v>123</v>
      </c>
      <c r="H8" s="6">
        <v>332</v>
      </c>
      <c r="I8" s="6">
        <v>300</v>
      </c>
    </row>
    <row r="9" ht="13.5" thickTop="1"/>
    <row r="11" spans="1:9" ht="13.5" customHeight="1">
      <c r="A11" s="301" t="s">
        <v>179</v>
      </c>
      <c r="B11" s="301"/>
      <c r="C11" s="301"/>
      <c r="D11" s="301"/>
      <c r="E11" s="301"/>
      <c r="F11" s="301"/>
      <c r="G11" s="301"/>
      <c r="H11" s="301"/>
      <c r="I11" s="301"/>
    </row>
    <row r="12" spans="1:9" ht="14.25" customHeight="1">
      <c r="A12" s="301"/>
      <c r="B12" s="301"/>
      <c r="C12" s="301"/>
      <c r="D12" s="301"/>
      <c r="E12" s="301"/>
      <c r="F12" s="301"/>
      <c r="G12" s="301"/>
      <c r="H12" s="301"/>
      <c r="I12" s="301"/>
    </row>
    <row r="13" spans="1:9" ht="15.75" thickBot="1">
      <c r="A13" s="207"/>
      <c r="B13" s="208">
        <v>2010</v>
      </c>
      <c r="C13" s="209">
        <v>2011</v>
      </c>
      <c r="D13" s="209">
        <v>2012</v>
      </c>
      <c r="E13" s="209">
        <v>2013</v>
      </c>
      <c r="F13" s="209">
        <v>2014</v>
      </c>
      <c r="G13" s="41">
        <v>2015</v>
      </c>
      <c r="H13" s="41">
        <v>2016</v>
      </c>
      <c r="I13" s="41">
        <v>2017</v>
      </c>
    </row>
    <row r="14" spans="1:9" s="204" customFormat="1" ht="21" customHeight="1" thickBot="1" thickTop="1">
      <c r="A14" s="210" t="s">
        <v>25</v>
      </c>
      <c r="B14" s="6">
        <v>549</v>
      </c>
      <c r="C14" s="6">
        <v>590</v>
      </c>
      <c r="D14" s="6">
        <v>341</v>
      </c>
      <c r="E14" s="6">
        <v>342</v>
      </c>
      <c r="F14" s="6">
        <v>272</v>
      </c>
      <c r="G14" s="6">
        <v>276</v>
      </c>
      <c r="H14" s="6">
        <v>275</v>
      </c>
      <c r="I14" s="6">
        <v>178</v>
      </c>
    </row>
    <row r="15" spans="1:9" s="204" customFormat="1" ht="21" customHeight="1" thickBot="1" thickTop="1">
      <c r="A15" s="211" t="s">
        <v>26</v>
      </c>
      <c r="B15" s="6">
        <v>97</v>
      </c>
      <c r="C15" s="6">
        <v>95</v>
      </c>
      <c r="D15" s="6">
        <v>48</v>
      </c>
      <c r="E15" s="6">
        <v>44</v>
      </c>
      <c r="F15" s="6">
        <v>61</v>
      </c>
      <c r="G15" s="6">
        <v>49</v>
      </c>
      <c r="H15" s="6">
        <v>53</v>
      </c>
      <c r="I15" s="6">
        <v>83</v>
      </c>
    </row>
    <row r="16" spans="1:9" s="204" customFormat="1" ht="21" customHeight="1" thickBot="1" thickTop="1">
      <c r="A16" s="211" t="s">
        <v>27</v>
      </c>
      <c r="B16" s="6">
        <v>70</v>
      </c>
      <c r="C16" s="6">
        <v>82</v>
      </c>
      <c r="D16" s="6">
        <v>60</v>
      </c>
      <c r="E16" s="6">
        <v>61</v>
      </c>
      <c r="F16" s="6">
        <v>37</v>
      </c>
      <c r="G16" s="6">
        <v>26</v>
      </c>
      <c r="H16" s="6">
        <v>41</v>
      </c>
      <c r="I16" s="6">
        <v>47</v>
      </c>
    </row>
    <row r="17" spans="1:9" s="204" customFormat="1" ht="21" customHeight="1" thickBot="1" thickTop="1">
      <c r="A17" s="211" t="s">
        <v>28</v>
      </c>
      <c r="B17" s="6">
        <v>78</v>
      </c>
      <c r="C17" s="6">
        <v>57</v>
      </c>
      <c r="D17" s="6">
        <v>16</v>
      </c>
      <c r="E17" s="6">
        <v>31</v>
      </c>
      <c r="F17" s="6">
        <v>49</v>
      </c>
      <c r="G17" s="6">
        <v>38</v>
      </c>
      <c r="H17" s="6">
        <v>41</v>
      </c>
      <c r="I17" s="6">
        <v>50</v>
      </c>
    </row>
    <row r="18" spans="1:9" s="204" customFormat="1" ht="21" customHeight="1" thickBot="1" thickTop="1">
      <c r="A18" s="211" t="s">
        <v>29</v>
      </c>
      <c r="B18" s="6">
        <v>126</v>
      </c>
      <c r="C18" s="6">
        <v>118</v>
      </c>
      <c r="D18" s="6">
        <v>106</v>
      </c>
      <c r="E18" s="6">
        <v>101</v>
      </c>
      <c r="F18" s="6">
        <v>87</v>
      </c>
      <c r="G18" s="6">
        <v>89</v>
      </c>
      <c r="H18" s="6">
        <v>88</v>
      </c>
      <c r="I18" s="6">
        <v>97</v>
      </c>
    </row>
    <row r="19" spans="1:9" s="204" customFormat="1" ht="21" customHeight="1" thickBot="1" thickTop="1">
      <c r="A19" s="211" t="s">
        <v>30</v>
      </c>
      <c r="B19" s="6">
        <v>75</v>
      </c>
      <c r="C19" s="6">
        <v>87</v>
      </c>
      <c r="D19" s="6">
        <v>81</v>
      </c>
      <c r="E19" s="6">
        <v>70</v>
      </c>
      <c r="F19" s="6">
        <v>50</v>
      </c>
      <c r="G19" s="6">
        <v>71</v>
      </c>
      <c r="H19" s="6">
        <v>85</v>
      </c>
      <c r="I19" s="6">
        <v>72</v>
      </c>
    </row>
    <row r="20" spans="1:9" s="204" customFormat="1" ht="21" customHeight="1" thickBot="1" thickTop="1">
      <c r="A20" s="211" t="s">
        <v>31</v>
      </c>
      <c r="B20" s="6">
        <v>145</v>
      </c>
      <c r="C20" s="6">
        <v>161</v>
      </c>
      <c r="D20" s="6">
        <v>150</v>
      </c>
      <c r="E20" s="6">
        <v>209</v>
      </c>
      <c r="F20" s="6">
        <v>206</v>
      </c>
      <c r="G20" s="6">
        <v>187</v>
      </c>
      <c r="H20" s="6">
        <v>189</v>
      </c>
      <c r="I20" s="6">
        <v>181</v>
      </c>
    </row>
    <row r="21" spans="1:9" s="204" customFormat="1" ht="21" customHeight="1" thickBot="1" thickTop="1">
      <c r="A21" s="211" t="s">
        <v>32</v>
      </c>
      <c r="B21" s="6">
        <v>79</v>
      </c>
      <c r="C21" s="6">
        <v>70</v>
      </c>
      <c r="D21" s="6">
        <v>61</v>
      </c>
      <c r="E21" s="6">
        <v>71</v>
      </c>
      <c r="F21" s="6">
        <v>68</v>
      </c>
      <c r="G21" s="6">
        <v>52</v>
      </c>
      <c r="H21" s="6">
        <v>48</v>
      </c>
      <c r="I21" s="6">
        <v>51</v>
      </c>
    </row>
    <row r="22" spans="1:9" s="204" customFormat="1" ht="21" customHeight="1" thickBot="1" thickTop="1">
      <c r="A22" s="212" t="s">
        <v>33</v>
      </c>
      <c r="B22" s="2">
        <f aca="true" t="shared" si="0" ref="B22:I22">SUM(B14:B21)</f>
        <v>1219</v>
      </c>
      <c r="C22" s="2">
        <f t="shared" si="0"/>
        <v>1260</v>
      </c>
      <c r="D22" s="2">
        <f t="shared" si="0"/>
        <v>863</v>
      </c>
      <c r="E22" s="2">
        <f t="shared" si="0"/>
        <v>929</v>
      </c>
      <c r="F22" s="2">
        <f t="shared" si="0"/>
        <v>830</v>
      </c>
      <c r="G22" s="2">
        <f t="shared" si="0"/>
        <v>788</v>
      </c>
      <c r="H22" s="2">
        <f t="shared" si="0"/>
        <v>820</v>
      </c>
      <c r="I22" s="2">
        <f t="shared" si="0"/>
        <v>759</v>
      </c>
    </row>
    <row r="23" ht="13.5" thickTop="1"/>
    <row r="24" spans="2:6" ht="15">
      <c r="B24" s="213"/>
      <c r="C24" s="213"/>
      <c r="D24" s="213"/>
      <c r="E24" s="213"/>
      <c r="F24" s="213"/>
    </row>
    <row r="26" spans="1:9" ht="13.5" customHeight="1">
      <c r="A26" s="301" t="s">
        <v>180</v>
      </c>
      <c r="B26" s="301"/>
      <c r="C26" s="301"/>
      <c r="D26" s="301"/>
      <c r="E26" s="301"/>
      <c r="F26" s="301"/>
      <c r="G26" s="301"/>
      <c r="H26" s="301"/>
      <c r="I26" s="301"/>
    </row>
    <row r="27" spans="1:9" ht="12.75">
      <c r="A27" s="301"/>
      <c r="B27" s="301"/>
      <c r="C27" s="301"/>
      <c r="D27" s="301"/>
      <c r="E27" s="301"/>
      <c r="F27" s="301"/>
      <c r="G27" s="301"/>
      <c r="H27" s="301"/>
      <c r="I27" s="301"/>
    </row>
    <row r="28" spans="1:9" ht="15.75" thickBot="1">
      <c r="A28" s="207"/>
      <c r="B28" s="208">
        <v>2010</v>
      </c>
      <c r="C28" s="209">
        <v>2011</v>
      </c>
      <c r="D28" s="209">
        <v>2012</v>
      </c>
      <c r="E28" s="209">
        <v>2013</v>
      </c>
      <c r="F28" s="209">
        <v>2014</v>
      </c>
      <c r="G28" s="41">
        <v>2015</v>
      </c>
      <c r="H28" s="41">
        <v>2016</v>
      </c>
      <c r="I28" s="41">
        <v>2017</v>
      </c>
    </row>
    <row r="29" spans="1:9" s="204" customFormat="1" ht="16.5" thickBot="1" thickTop="1">
      <c r="A29" s="210" t="s">
        <v>25</v>
      </c>
      <c r="B29" s="6">
        <v>421</v>
      </c>
      <c r="C29" s="6">
        <v>418</v>
      </c>
      <c r="D29" s="6">
        <v>273</v>
      </c>
      <c r="E29" s="6">
        <v>313</v>
      </c>
      <c r="F29" s="6">
        <v>344</v>
      </c>
      <c r="G29" s="6">
        <v>285</v>
      </c>
      <c r="H29" s="6">
        <v>275</v>
      </c>
      <c r="I29" s="6">
        <v>257</v>
      </c>
    </row>
    <row r="30" spans="1:9" s="204" customFormat="1" ht="21" customHeight="1" thickBot="1" thickTop="1">
      <c r="A30" s="211" t="s">
        <v>26</v>
      </c>
      <c r="B30" s="6">
        <v>56</v>
      </c>
      <c r="C30" s="6">
        <v>60</v>
      </c>
      <c r="D30" s="6">
        <v>68</v>
      </c>
      <c r="E30" s="6">
        <v>70</v>
      </c>
      <c r="F30" s="6">
        <v>60</v>
      </c>
      <c r="G30" s="6">
        <v>66</v>
      </c>
      <c r="H30" s="6">
        <v>58</v>
      </c>
      <c r="I30" s="6">
        <v>59</v>
      </c>
    </row>
    <row r="31" spans="1:9" s="204" customFormat="1" ht="21" customHeight="1" thickBot="1" thickTop="1">
      <c r="A31" s="211" t="s">
        <v>27</v>
      </c>
      <c r="B31" s="6">
        <v>35</v>
      </c>
      <c r="C31" s="6">
        <v>27</v>
      </c>
      <c r="D31" s="6">
        <v>34</v>
      </c>
      <c r="E31" s="6">
        <v>40</v>
      </c>
      <c r="F31" s="6">
        <v>37</v>
      </c>
      <c r="G31" s="6">
        <v>29</v>
      </c>
      <c r="H31" s="6">
        <v>35</v>
      </c>
      <c r="I31" s="6">
        <v>23</v>
      </c>
    </row>
    <row r="32" spans="1:9" s="204" customFormat="1" ht="21" customHeight="1" thickBot="1" thickTop="1">
      <c r="A32" s="211" t="s">
        <v>28</v>
      </c>
      <c r="B32" s="6">
        <v>71</v>
      </c>
      <c r="C32" s="6">
        <v>63</v>
      </c>
      <c r="D32" s="6">
        <v>52</v>
      </c>
      <c r="E32" s="6">
        <v>53</v>
      </c>
      <c r="F32" s="6">
        <v>48</v>
      </c>
      <c r="G32" s="6">
        <v>48</v>
      </c>
      <c r="H32" s="6">
        <v>39</v>
      </c>
      <c r="I32" s="6">
        <v>51</v>
      </c>
    </row>
    <row r="33" spans="1:9" s="204" customFormat="1" ht="21" customHeight="1" thickBot="1" thickTop="1">
      <c r="A33" s="211" t="s">
        <v>29</v>
      </c>
      <c r="B33" s="6">
        <v>35</v>
      </c>
      <c r="C33" s="6">
        <v>46</v>
      </c>
      <c r="D33" s="6">
        <v>45</v>
      </c>
      <c r="E33" s="6">
        <v>59</v>
      </c>
      <c r="F33" s="6">
        <v>38</v>
      </c>
      <c r="G33" s="6">
        <v>45</v>
      </c>
      <c r="H33" s="6">
        <v>49</v>
      </c>
      <c r="I33" s="6">
        <v>54</v>
      </c>
    </row>
    <row r="34" spans="1:9" s="204" customFormat="1" ht="21" customHeight="1" thickBot="1" thickTop="1">
      <c r="A34" s="211" t="s">
        <v>30</v>
      </c>
      <c r="B34" s="6">
        <v>29</v>
      </c>
      <c r="C34" s="6">
        <v>41</v>
      </c>
      <c r="D34" s="6">
        <v>37</v>
      </c>
      <c r="E34" s="6">
        <v>41</v>
      </c>
      <c r="F34" s="6">
        <v>39</v>
      </c>
      <c r="G34" s="6">
        <v>47</v>
      </c>
      <c r="H34" s="6">
        <v>24</v>
      </c>
      <c r="I34" s="6">
        <v>28</v>
      </c>
    </row>
    <row r="35" spans="1:9" s="204" customFormat="1" ht="21" customHeight="1" thickBot="1" thickTop="1">
      <c r="A35" s="211" t="s">
        <v>31</v>
      </c>
      <c r="B35" s="6">
        <v>58</v>
      </c>
      <c r="C35" s="6">
        <v>55</v>
      </c>
      <c r="D35" s="6">
        <v>49</v>
      </c>
      <c r="E35" s="6">
        <v>37</v>
      </c>
      <c r="F35" s="6">
        <v>67</v>
      </c>
      <c r="G35" s="6">
        <v>47</v>
      </c>
      <c r="H35" s="6">
        <v>62</v>
      </c>
      <c r="I35" s="6">
        <v>65</v>
      </c>
    </row>
    <row r="36" spans="1:9" s="204" customFormat="1" ht="21" customHeight="1" thickBot="1" thickTop="1">
      <c r="A36" s="211" t="s">
        <v>32</v>
      </c>
      <c r="B36" s="6">
        <v>40</v>
      </c>
      <c r="C36" s="6">
        <v>28</v>
      </c>
      <c r="D36" s="6">
        <v>44</v>
      </c>
      <c r="E36" s="6">
        <v>39</v>
      </c>
      <c r="F36" s="6">
        <v>38</v>
      </c>
      <c r="G36" s="6">
        <v>41</v>
      </c>
      <c r="H36" s="6">
        <v>30</v>
      </c>
      <c r="I36" s="6">
        <v>37</v>
      </c>
    </row>
    <row r="37" spans="1:9" s="204" customFormat="1" ht="16.5" thickBot="1" thickTop="1">
      <c r="A37" s="212" t="s">
        <v>33</v>
      </c>
      <c r="B37" s="2">
        <f aca="true" t="shared" si="1" ref="B37:I37">SUM(B29:B36)</f>
        <v>745</v>
      </c>
      <c r="C37" s="2">
        <f t="shared" si="1"/>
        <v>738</v>
      </c>
      <c r="D37" s="2">
        <f t="shared" si="1"/>
        <v>602</v>
      </c>
      <c r="E37" s="2">
        <f t="shared" si="1"/>
        <v>652</v>
      </c>
      <c r="F37" s="2">
        <f t="shared" si="1"/>
        <v>671</v>
      </c>
      <c r="G37" s="2">
        <f t="shared" si="1"/>
        <v>608</v>
      </c>
      <c r="H37" s="2">
        <f t="shared" si="1"/>
        <v>572</v>
      </c>
      <c r="I37" s="2">
        <f t="shared" si="1"/>
        <v>574</v>
      </c>
    </row>
    <row r="38" ht="13.5" thickTop="1"/>
  </sheetData>
  <sheetProtection selectLockedCells="1" selectUnlockedCells="1"/>
  <mergeCells count="3">
    <mergeCell ref="A1:I2"/>
    <mergeCell ref="A11:I12"/>
    <mergeCell ref="A26:I27"/>
  </mergeCells>
  <printOptions/>
  <pageMargins left="0.7" right="0.7" top="0.75" bottom="0.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U226"/>
  <sheetViews>
    <sheetView zoomScale="70" zoomScaleNormal="70" zoomScalePageLayoutView="0" workbookViewId="0" topLeftCell="A220">
      <selection activeCell="L191" sqref="L191"/>
    </sheetView>
  </sheetViews>
  <sheetFormatPr defaultColWidth="10.140625" defaultRowHeight="12.75" customHeight="1"/>
  <cols>
    <col min="1" max="1" width="18.8515625" style="13" customWidth="1"/>
    <col min="2" max="2" width="12.00390625" style="13" customWidth="1"/>
    <col min="3" max="3" width="13.00390625" style="13" customWidth="1"/>
    <col min="4" max="6" width="13.8515625" style="13" customWidth="1"/>
    <col min="7" max="7" width="15.421875" style="13" customWidth="1"/>
    <col min="8" max="9" width="11.28125" style="13" customWidth="1"/>
    <col min="10" max="10" width="14.7109375" style="13" customWidth="1"/>
    <col min="11" max="11" width="14.57421875" style="14" customWidth="1"/>
    <col min="12" max="16384" width="10.140625" style="13" customWidth="1"/>
  </cols>
  <sheetData>
    <row r="1" spans="1:11" s="16" customFormat="1" ht="24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4"/>
    </row>
    <row r="2" spans="1:10" ht="32.25" customHeight="1" thickBot="1">
      <c r="A2" s="281" t="s">
        <v>19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1" s="18" customFormat="1" ht="40.5" customHeight="1" thickBot="1" thickTop="1">
      <c r="A3" s="282" t="s">
        <v>20</v>
      </c>
      <c r="B3" s="284" t="s">
        <v>21</v>
      </c>
      <c r="C3" s="284"/>
      <c r="D3" s="284"/>
      <c r="E3" s="284" t="s">
        <v>22</v>
      </c>
      <c r="F3" s="284"/>
      <c r="G3" s="284"/>
      <c r="H3" s="284" t="s">
        <v>195</v>
      </c>
      <c r="I3" s="284"/>
      <c r="J3" s="284"/>
      <c r="K3" s="17"/>
    </row>
    <row r="4" spans="1:10" ht="77.25" customHeight="1" thickBot="1" thickTop="1">
      <c r="A4" s="283"/>
      <c r="B4" s="19">
        <v>2010</v>
      </c>
      <c r="C4" s="19">
        <v>2011</v>
      </c>
      <c r="D4" s="20" t="s">
        <v>23</v>
      </c>
      <c r="E4" s="19">
        <v>2010</v>
      </c>
      <c r="F4" s="19">
        <v>2011</v>
      </c>
      <c r="G4" s="20" t="s">
        <v>24</v>
      </c>
      <c r="H4" s="19">
        <v>2010</v>
      </c>
      <c r="I4" s="19">
        <v>2011</v>
      </c>
      <c r="J4" s="20" t="s">
        <v>23</v>
      </c>
    </row>
    <row r="5" spans="1:14" ht="30.75" customHeight="1" thickBot="1" thickTop="1">
      <c r="A5" s="21" t="s">
        <v>25</v>
      </c>
      <c r="B5" s="22">
        <v>13891</v>
      </c>
      <c r="C5" s="22">
        <v>15028</v>
      </c>
      <c r="D5" s="23">
        <f aca="true" t="shared" si="0" ref="D5:D14">IF(B5=0," ",C5/B5*100-100)</f>
        <v>8.185155856309834</v>
      </c>
      <c r="E5" s="22">
        <v>5566</v>
      </c>
      <c r="F5" s="22">
        <v>4969</v>
      </c>
      <c r="G5" s="23">
        <f aca="true" t="shared" si="1" ref="G5:G14">F5/C5*100</f>
        <v>33.064945435187646</v>
      </c>
      <c r="H5" s="22">
        <v>738</v>
      </c>
      <c r="I5" s="22">
        <v>741</v>
      </c>
      <c r="J5" s="23">
        <f aca="true" t="shared" si="2" ref="J5:J14">IF(H5=0," ",I5/H5*100-100)</f>
        <v>0.4065040650406644</v>
      </c>
      <c r="L5" s="24"/>
      <c r="M5" s="25"/>
      <c r="N5" s="25"/>
    </row>
    <row r="6" spans="1:14" ht="32.25" customHeight="1">
      <c r="A6" s="26" t="s">
        <v>26</v>
      </c>
      <c r="B6" s="22">
        <v>2171</v>
      </c>
      <c r="C6" s="22">
        <v>2337</v>
      </c>
      <c r="D6" s="23">
        <f t="shared" si="0"/>
        <v>7.6462459695992635</v>
      </c>
      <c r="E6" s="22">
        <v>1590</v>
      </c>
      <c r="F6" s="22">
        <v>1606</v>
      </c>
      <c r="G6" s="23">
        <f t="shared" si="1"/>
        <v>68.72058194266152</v>
      </c>
      <c r="H6" s="22">
        <v>189</v>
      </c>
      <c r="I6" s="22">
        <v>147</v>
      </c>
      <c r="J6" s="23">
        <f t="shared" si="2"/>
        <v>-22.222222222222214</v>
      </c>
      <c r="L6" s="24"/>
      <c r="M6" s="25"/>
      <c r="N6" s="25"/>
    </row>
    <row r="7" spans="1:14" ht="32.25" customHeight="1">
      <c r="A7" s="26" t="s">
        <v>27</v>
      </c>
      <c r="B7" s="22">
        <v>1323</v>
      </c>
      <c r="C7" s="22">
        <v>1501</v>
      </c>
      <c r="D7" s="23">
        <f t="shared" si="0"/>
        <v>13.454270597127731</v>
      </c>
      <c r="E7" s="22">
        <v>973</v>
      </c>
      <c r="F7" s="22">
        <v>1061</v>
      </c>
      <c r="G7" s="23">
        <f t="shared" si="1"/>
        <v>70.68620919387075</v>
      </c>
      <c r="H7" s="22">
        <v>164</v>
      </c>
      <c r="I7" s="22">
        <v>193</v>
      </c>
      <c r="J7" s="23">
        <f t="shared" si="2"/>
        <v>17.682926829268283</v>
      </c>
      <c r="L7" s="24" t="s">
        <v>18</v>
      </c>
      <c r="M7" s="25"/>
      <c r="N7" s="28" t="s">
        <v>18</v>
      </c>
    </row>
    <row r="8" spans="1:14" ht="32.25" customHeight="1">
      <c r="A8" s="26" t="s">
        <v>28</v>
      </c>
      <c r="B8" s="22">
        <v>2400</v>
      </c>
      <c r="C8" s="22">
        <v>2313</v>
      </c>
      <c r="D8" s="23">
        <f t="shared" si="0"/>
        <v>-3.625</v>
      </c>
      <c r="E8" s="22">
        <v>1027</v>
      </c>
      <c r="F8" s="22">
        <v>1012</v>
      </c>
      <c r="G8" s="23">
        <f t="shared" si="1"/>
        <v>43.752702118460874</v>
      </c>
      <c r="H8" s="22">
        <v>123</v>
      </c>
      <c r="I8" s="22">
        <v>106</v>
      </c>
      <c r="J8" s="23">
        <f t="shared" si="2"/>
        <v>-13.821138211382106</v>
      </c>
      <c r="L8" s="24"/>
      <c r="M8" s="25"/>
      <c r="N8" s="28"/>
    </row>
    <row r="9" spans="1:14" ht="32.25" customHeight="1">
      <c r="A9" s="26" t="s">
        <v>29</v>
      </c>
      <c r="B9" s="22">
        <v>2140</v>
      </c>
      <c r="C9" s="22">
        <v>1998</v>
      </c>
      <c r="D9" s="23">
        <f t="shared" si="0"/>
        <v>-6.635514018691595</v>
      </c>
      <c r="E9" s="22">
        <v>1330</v>
      </c>
      <c r="F9" s="22">
        <v>1194</v>
      </c>
      <c r="G9" s="23">
        <f t="shared" si="1"/>
        <v>59.75975975975976</v>
      </c>
      <c r="H9" s="22">
        <v>161</v>
      </c>
      <c r="I9" s="22">
        <v>92</v>
      </c>
      <c r="J9" s="23">
        <f t="shared" si="2"/>
        <v>-42.85714285714286</v>
      </c>
      <c r="L9" s="24"/>
      <c r="M9" s="25"/>
      <c r="N9" s="28" t="s">
        <v>18</v>
      </c>
    </row>
    <row r="10" spans="1:14" ht="32.25" customHeight="1">
      <c r="A10" s="26" t="s">
        <v>30</v>
      </c>
      <c r="B10" s="22">
        <v>2193</v>
      </c>
      <c r="C10" s="22">
        <v>2047</v>
      </c>
      <c r="D10" s="23">
        <f t="shared" si="0"/>
        <v>-6.657546739626085</v>
      </c>
      <c r="E10" s="22">
        <v>1290</v>
      </c>
      <c r="F10" s="22">
        <v>1244</v>
      </c>
      <c r="G10" s="23">
        <f t="shared" si="1"/>
        <v>60.771861260381044</v>
      </c>
      <c r="H10" s="22">
        <v>216</v>
      </c>
      <c r="I10" s="22">
        <v>114</v>
      </c>
      <c r="J10" s="23">
        <f t="shared" si="2"/>
        <v>-47.22222222222222</v>
      </c>
      <c r="L10" s="24"/>
      <c r="M10" s="25"/>
      <c r="N10" s="28"/>
    </row>
    <row r="11" spans="1:14" ht="32.25" customHeight="1">
      <c r="A11" s="26" t="s">
        <v>31</v>
      </c>
      <c r="B11" s="22">
        <v>2696</v>
      </c>
      <c r="C11" s="22">
        <v>2345</v>
      </c>
      <c r="D11" s="29">
        <f t="shared" si="0"/>
        <v>-13.019287833827903</v>
      </c>
      <c r="E11" s="22">
        <v>1395</v>
      </c>
      <c r="F11" s="22">
        <v>1141</v>
      </c>
      <c r="G11" s="23">
        <f t="shared" si="1"/>
        <v>48.656716417910445</v>
      </c>
      <c r="H11" s="22">
        <v>266</v>
      </c>
      <c r="I11" s="22">
        <v>210</v>
      </c>
      <c r="J11" s="23">
        <f t="shared" si="2"/>
        <v>-21.05263157894737</v>
      </c>
      <c r="L11" s="24"/>
      <c r="M11" s="25"/>
      <c r="N11" s="28"/>
    </row>
    <row r="12" spans="1:14" ht="32.25" customHeight="1">
      <c r="A12" s="26" t="s">
        <v>32</v>
      </c>
      <c r="B12" s="22">
        <v>1522</v>
      </c>
      <c r="C12" s="22">
        <v>1823</v>
      </c>
      <c r="D12" s="23">
        <f t="shared" si="0"/>
        <v>19.77660972404732</v>
      </c>
      <c r="E12" s="22">
        <v>1217</v>
      </c>
      <c r="F12" s="22">
        <v>1372</v>
      </c>
      <c r="G12" s="23">
        <f t="shared" si="1"/>
        <v>75.26055951727922</v>
      </c>
      <c r="H12" s="22">
        <v>277</v>
      </c>
      <c r="I12" s="22">
        <v>245</v>
      </c>
      <c r="J12" s="23">
        <f t="shared" si="2"/>
        <v>-11.552346570397106</v>
      </c>
      <c r="L12" s="24"/>
      <c r="M12" s="25"/>
      <c r="N12" s="28"/>
    </row>
    <row r="13" spans="1:14" ht="32.25" customHeight="1">
      <c r="A13" s="26" t="s">
        <v>17</v>
      </c>
      <c r="B13" s="22">
        <v>153</v>
      </c>
      <c r="C13" s="22">
        <v>137</v>
      </c>
      <c r="D13" s="23">
        <f t="shared" si="0"/>
        <v>-10.457516339869272</v>
      </c>
      <c r="E13" s="22">
        <v>149</v>
      </c>
      <c r="F13" s="22">
        <v>137</v>
      </c>
      <c r="G13" s="27">
        <f t="shared" si="1"/>
        <v>100</v>
      </c>
      <c r="H13" s="22">
        <v>2</v>
      </c>
      <c r="I13" s="22">
        <v>1</v>
      </c>
      <c r="J13" s="27">
        <f t="shared" si="2"/>
        <v>-50</v>
      </c>
      <c r="L13" s="24"/>
      <c r="M13" s="25"/>
      <c r="N13" s="28"/>
    </row>
    <row r="14" spans="1:14" ht="32.25" customHeight="1">
      <c r="A14" s="30" t="s">
        <v>33</v>
      </c>
      <c r="B14" s="31">
        <f>SUM(B5:B13)</f>
        <v>28489</v>
      </c>
      <c r="C14" s="31">
        <f>SUM(C5:C13)</f>
        <v>29529</v>
      </c>
      <c r="D14" s="23">
        <f t="shared" si="0"/>
        <v>3.650531784197412</v>
      </c>
      <c r="E14" s="31">
        <f>SUM(E5:E13)</f>
        <v>14537</v>
      </c>
      <c r="F14" s="31">
        <f>SUM(F5:F13)</f>
        <v>13736</v>
      </c>
      <c r="G14" s="23">
        <f t="shared" si="1"/>
        <v>46.51698330454807</v>
      </c>
      <c r="H14" s="31">
        <f>SUM(H5:H13)</f>
        <v>2136</v>
      </c>
      <c r="I14" s="31">
        <f>SUM(I5:I13)</f>
        <v>1849</v>
      </c>
      <c r="J14" s="23">
        <f t="shared" si="2"/>
        <v>-13.436329588014985</v>
      </c>
      <c r="M14" s="32"/>
      <c r="N14" s="32"/>
    </row>
    <row r="15" spans="1:11" s="16" customFormat="1" ht="14.25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14"/>
    </row>
    <row r="16" spans="4:11" s="16" customFormat="1" ht="27" customHeight="1">
      <c r="D16" s="33"/>
      <c r="K16" s="14"/>
    </row>
    <row r="17" spans="1:10" ht="45" customHeight="1" thickBot="1">
      <c r="A17" s="286" t="s">
        <v>20</v>
      </c>
      <c r="B17" s="279" t="s">
        <v>34</v>
      </c>
      <c r="C17" s="279"/>
      <c r="D17" s="279"/>
      <c r="E17" s="279" t="s">
        <v>35</v>
      </c>
      <c r="F17" s="279"/>
      <c r="G17" s="279"/>
      <c r="H17" s="279" t="s">
        <v>43</v>
      </c>
      <c r="I17" s="279"/>
      <c r="J17" s="279"/>
    </row>
    <row r="18" spans="1:10" ht="45.75" customHeight="1" thickBot="1" thickTop="1">
      <c r="A18" s="283"/>
      <c r="B18" s="19">
        <v>2010</v>
      </c>
      <c r="C18" s="19">
        <v>2011</v>
      </c>
      <c r="D18" s="20" t="s">
        <v>23</v>
      </c>
      <c r="E18" s="19">
        <v>2010</v>
      </c>
      <c r="F18" s="19">
        <v>2011</v>
      </c>
      <c r="G18" s="20" t="s">
        <v>23</v>
      </c>
      <c r="H18" s="19">
        <v>2010</v>
      </c>
      <c r="I18" s="19">
        <v>2011</v>
      </c>
      <c r="J18" s="20" t="s">
        <v>23</v>
      </c>
    </row>
    <row r="19" spans="1:13" ht="30.75" customHeight="1" thickBot="1" thickTop="1">
      <c r="A19" s="21" t="s">
        <v>25</v>
      </c>
      <c r="B19" s="22">
        <v>7973</v>
      </c>
      <c r="C19" s="22">
        <v>7472</v>
      </c>
      <c r="D19" s="23">
        <f aca="true" t="shared" si="3" ref="D19:D28">IF(B19=0," ",C19/B19*100-100)</f>
        <v>-6.283707512855884</v>
      </c>
      <c r="E19" s="22">
        <v>6714</v>
      </c>
      <c r="F19" s="22">
        <v>6257</v>
      </c>
      <c r="G19" s="23">
        <f aca="true" t="shared" si="4" ref="G19:G28">IF(E19=0," ",F19/E19*100-100)</f>
        <v>-6.806672624366996</v>
      </c>
      <c r="H19" s="22">
        <v>1259</v>
      </c>
      <c r="I19" s="22">
        <v>1215</v>
      </c>
      <c r="J19" s="23">
        <f aca="true" t="shared" si="5" ref="J19:J26">IF(H19=0," ",I19/H19*100-100)</f>
        <v>-3.494837172359013</v>
      </c>
      <c r="L19" s="34"/>
      <c r="M19" s="35"/>
    </row>
    <row r="20" spans="1:13" ht="32.25" customHeight="1">
      <c r="A20" s="26" t="s">
        <v>26</v>
      </c>
      <c r="B20" s="22">
        <v>2212</v>
      </c>
      <c r="C20" s="22">
        <v>2347</v>
      </c>
      <c r="D20" s="23">
        <f t="shared" si="3"/>
        <v>6.103074141048822</v>
      </c>
      <c r="E20" s="22">
        <v>1925</v>
      </c>
      <c r="F20" s="22">
        <v>2115</v>
      </c>
      <c r="G20" s="23">
        <f t="shared" si="4"/>
        <v>9.870129870129873</v>
      </c>
      <c r="H20" s="22">
        <v>287</v>
      </c>
      <c r="I20" s="22">
        <v>232</v>
      </c>
      <c r="J20" s="23">
        <f t="shared" si="5"/>
        <v>-19.163763066202094</v>
      </c>
      <c r="K20" s="14" t="s">
        <v>18</v>
      </c>
      <c r="L20" s="34"/>
      <c r="M20" s="35"/>
    </row>
    <row r="21" spans="1:13" ht="32.25" customHeight="1">
      <c r="A21" s="26" t="s">
        <v>27</v>
      </c>
      <c r="B21" s="22">
        <v>1333</v>
      </c>
      <c r="C21" s="22">
        <v>1671</v>
      </c>
      <c r="D21" s="23">
        <f t="shared" si="3"/>
        <v>25.356339084771193</v>
      </c>
      <c r="E21" s="22">
        <v>1118</v>
      </c>
      <c r="F21" s="22">
        <v>1445</v>
      </c>
      <c r="G21" s="23">
        <f t="shared" si="4"/>
        <v>29.248658318425754</v>
      </c>
      <c r="H21" s="22">
        <v>215</v>
      </c>
      <c r="I21" s="22">
        <v>226</v>
      </c>
      <c r="J21" s="23">
        <f t="shared" si="5"/>
        <v>5.116279069767444</v>
      </c>
      <c r="L21" s="34"/>
      <c r="M21" s="35"/>
    </row>
    <row r="22" spans="1:15" ht="32.25" customHeight="1">
      <c r="A22" s="26" t="s">
        <v>28</v>
      </c>
      <c r="B22" s="22">
        <v>1394</v>
      </c>
      <c r="C22" s="22">
        <v>1336</v>
      </c>
      <c r="D22" s="23">
        <f t="shared" si="3"/>
        <v>-4.1606886657101825</v>
      </c>
      <c r="E22" s="22">
        <v>1170</v>
      </c>
      <c r="F22" s="22">
        <v>1178</v>
      </c>
      <c r="G22" s="23">
        <f t="shared" si="4"/>
        <v>0.6837606837606813</v>
      </c>
      <c r="H22" s="22">
        <v>224</v>
      </c>
      <c r="I22" s="22">
        <v>158</v>
      </c>
      <c r="J22" s="23">
        <f t="shared" si="5"/>
        <v>-29.464285714285708</v>
      </c>
      <c r="L22" s="34"/>
      <c r="M22" s="35"/>
      <c r="O22" s="13" t="s">
        <v>18</v>
      </c>
    </row>
    <row r="23" spans="1:13" ht="32.25" customHeight="1">
      <c r="A23" s="26" t="s">
        <v>29</v>
      </c>
      <c r="B23" s="22">
        <v>1801</v>
      </c>
      <c r="C23" s="22">
        <v>1563</v>
      </c>
      <c r="D23" s="23">
        <f t="shared" si="3"/>
        <v>-13.21488062187673</v>
      </c>
      <c r="E23" s="22">
        <v>1597</v>
      </c>
      <c r="F23" s="22">
        <v>1449</v>
      </c>
      <c r="G23" s="23">
        <f t="shared" si="4"/>
        <v>-9.26737633061991</v>
      </c>
      <c r="H23" s="22">
        <v>204</v>
      </c>
      <c r="I23" s="22">
        <v>114</v>
      </c>
      <c r="J23" s="23">
        <f t="shared" si="5"/>
        <v>-44.11764705882353</v>
      </c>
      <c r="L23" s="34"/>
      <c r="M23" s="35"/>
    </row>
    <row r="24" spans="1:13" ht="32.25" customHeight="1">
      <c r="A24" s="26" t="s">
        <v>30</v>
      </c>
      <c r="B24" s="22">
        <v>2040</v>
      </c>
      <c r="C24" s="22">
        <v>1806</v>
      </c>
      <c r="D24" s="23">
        <f t="shared" si="3"/>
        <v>-11.470588235294116</v>
      </c>
      <c r="E24" s="22">
        <v>1683</v>
      </c>
      <c r="F24" s="22">
        <v>1614</v>
      </c>
      <c r="G24" s="23">
        <f t="shared" si="4"/>
        <v>-4.099821746880565</v>
      </c>
      <c r="H24" s="22">
        <v>357</v>
      </c>
      <c r="I24" s="22">
        <v>192</v>
      </c>
      <c r="J24" s="23">
        <f t="shared" si="5"/>
        <v>-46.21848739495798</v>
      </c>
      <c r="L24" s="34"/>
      <c r="M24" s="35"/>
    </row>
    <row r="25" spans="1:13" ht="32.25" customHeight="1">
      <c r="A25" s="26" t="s">
        <v>31</v>
      </c>
      <c r="B25" s="22">
        <v>1925</v>
      </c>
      <c r="C25" s="22">
        <v>1505</v>
      </c>
      <c r="D25" s="23">
        <f t="shared" si="3"/>
        <v>-21.818181818181813</v>
      </c>
      <c r="E25" s="22">
        <v>1579</v>
      </c>
      <c r="F25" s="22">
        <v>1230</v>
      </c>
      <c r="G25" s="23">
        <f t="shared" si="4"/>
        <v>-22.102596580113996</v>
      </c>
      <c r="H25" s="22">
        <v>346</v>
      </c>
      <c r="I25" s="22">
        <v>275</v>
      </c>
      <c r="J25" s="23">
        <f t="shared" si="5"/>
        <v>-20.520231213872833</v>
      </c>
      <c r="L25" s="34"/>
      <c r="M25" s="35" t="s">
        <v>18</v>
      </c>
    </row>
    <row r="26" spans="1:13" ht="32.25" customHeight="1">
      <c r="A26" s="26" t="s">
        <v>32</v>
      </c>
      <c r="B26" s="22">
        <v>1798</v>
      </c>
      <c r="C26" s="22">
        <v>2099</v>
      </c>
      <c r="D26" s="23">
        <f t="shared" si="3"/>
        <v>16.740823136818676</v>
      </c>
      <c r="E26" s="22">
        <v>1277</v>
      </c>
      <c r="F26" s="22">
        <v>1700</v>
      </c>
      <c r="G26" s="23">
        <f t="shared" si="4"/>
        <v>33.12451057165231</v>
      </c>
      <c r="H26" s="22">
        <v>521</v>
      </c>
      <c r="I26" s="22">
        <v>399</v>
      </c>
      <c r="J26" s="23">
        <f t="shared" si="5"/>
        <v>-23.416506717850282</v>
      </c>
      <c r="L26" s="34"/>
      <c r="M26" s="35"/>
    </row>
    <row r="27" spans="1:13" ht="32.25" customHeight="1">
      <c r="A27" s="26" t="s">
        <v>17</v>
      </c>
      <c r="B27" s="22">
        <v>617</v>
      </c>
      <c r="C27" s="22">
        <v>630</v>
      </c>
      <c r="D27" s="23">
        <f t="shared" si="3"/>
        <v>2.1069692058346874</v>
      </c>
      <c r="E27" s="22">
        <v>615</v>
      </c>
      <c r="F27" s="22">
        <v>629</v>
      </c>
      <c r="G27" s="23">
        <f t="shared" si="4"/>
        <v>2.2764227642276325</v>
      </c>
      <c r="H27" s="22">
        <v>2</v>
      </c>
      <c r="I27" s="22">
        <v>1</v>
      </c>
      <c r="J27" s="27">
        <f>I27*100/H27-100</f>
        <v>-50</v>
      </c>
      <c r="L27" s="34"/>
      <c r="M27" s="35"/>
    </row>
    <row r="28" spans="1:10" ht="32.25" customHeight="1">
      <c r="A28" s="30" t="s">
        <v>33</v>
      </c>
      <c r="B28" s="31">
        <f>SUM(B19:B27)</f>
        <v>21093</v>
      </c>
      <c r="C28" s="31">
        <f>SUM(C19:C27)</f>
        <v>20429</v>
      </c>
      <c r="D28" s="23">
        <f t="shared" si="3"/>
        <v>-3.147963779452894</v>
      </c>
      <c r="E28" s="31">
        <f>SUM(E19:E27)</f>
        <v>17678</v>
      </c>
      <c r="F28" s="31">
        <f>SUM(F19:F27)</f>
        <v>17617</v>
      </c>
      <c r="G28" s="23">
        <f t="shared" si="4"/>
        <v>-0.345061658558663</v>
      </c>
      <c r="H28" s="31">
        <f>SUM(H19:H27)</f>
        <v>3415</v>
      </c>
      <c r="I28" s="31">
        <f>SUM(I19:I27)</f>
        <v>2812</v>
      </c>
      <c r="J28" s="29">
        <f>I28*100/H28-100</f>
        <v>-17.657393850658863</v>
      </c>
    </row>
    <row r="29" s="16" customFormat="1" ht="12.75" customHeight="1">
      <c r="K29" s="14"/>
    </row>
    <row r="30" s="16" customFormat="1" ht="12.75" customHeight="1">
      <c r="K30" s="14"/>
    </row>
    <row r="31" spans="1:12" s="16" customFormat="1" ht="27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4"/>
      <c r="L31" s="16" t="s">
        <v>18</v>
      </c>
    </row>
    <row r="32" spans="1:10" ht="32.25" customHeight="1" thickBot="1">
      <c r="A32" s="281" t="s">
        <v>36</v>
      </c>
      <c r="B32" s="281"/>
      <c r="C32" s="281"/>
      <c r="D32" s="281"/>
      <c r="E32" s="281"/>
      <c r="F32" s="281"/>
      <c r="G32" s="281"/>
      <c r="H32" s="281"/>
      <c r="I32" s="281"/>
      <c r="J32" s="281"/>
    </row>
    <row r="33" spans="1:11" s="18" customFormat="1" ht="40.5" customHeight="1" thickBot="1" thickTop="1">
      <c r="A33" s="282" t="s">
        <v>20</v>
      </c>
      <c r="B33" s="284" t="s">
        <v>21</v>
      </c>
      <c r="C33" s="284"/>
      <c r="D33" s="284"/>
      <c r="E33" s="284" t="s">
        <v>22</v>
      </c>
      <c r="F33" s="284"/>
      <c r="G33" s="284"/>
      <c r="H33" s="284" t="s">
        <v>195</v>
      </c>
      <c r="I33" s="284"/>
      <c r="J33" s="284"/>
      <c r="K33" s="17"/>
    </row>
    <row r="34" spans="1:10" ht="77.25" customHeight="1" thickBot="1" thickTop="1">
      <c r="A34" s="283"/>
      <c r="B34" s="19">
        <v>2011</v>
      </c>
      <c r="C34" s="19">
        <v>2012</v>
      </c>
      <c r="D34" s="20" t="s">
        <v>23</v>
      </c>
      <c r="E34" s="19">
        <v>2011</v>
      </c>
      <c r="F34" s="19">
        <v>2012</v>
      </c>
      <c r="G34" s="20" t="s">
        <v>24</v>
      </c>
      <c r="H34" s="19">
        <v>2011</v>
      </c>
      <c r="I34" s="19">
        <v>2012</v>
      </c>
      <c r="J34" s="20" t="s">
        <v>23</v>
      </c>
    </row>
    <row r="35" spans="1:14" ht="30.75" customHeight="1" thickBot="1" thickTop="1">
      <c r="A35" s="21" t="s">
        <v>25</v>
      </c>
      <c r="B35" s="22">
        <v>15028</v>
      </c>
      <c r="C35" s="22">
        <v>15891</v>
      </c>
      <c r="D35" s="23">
        <f aca="true" t="shared" si="6" ref="D35:D44">IF(B35=0," ",C35/B35*100-100)</f>
        <v>5.742613787596483</v>
      </c>
      <c r="E35" s="22">
        <v>4969</v>
      </c>
      <c r="F35" s="22">
        <v>3957</v>
      </c>
      <c r="G35" s="23">
        <f>F35/C35*100</f>
        <v>24.90088729469511</v>
      </c>
      <c r="H35" s="22">
        <v>741</v>
      </c>
      <c r="I35" s="22">
        <v>546</v>
      </c>
      <c r="J35" s="23">
        <f aca="true" t="shared" si="7" ref="J35:J42">IF(H35=0," ",I35/H35*100-100)</f>
        <v>-26.31578947368422</v>
      </c>
      <c r="L35" s="24"/>
      <c r="M35" s="25"/>
      <c r="N35" s="25"/>
    </row>
    <row r="36" spans="1:14" ht="32.25" customHeight="1">
      <c r="A36" s="26" t="s">
        <v>26</v>
      </c>
      <c r="B36" s="22">
        <v>2337</v>
      </c>
      <c r="C36" s="22">
        <v>2143</v>
      </c>
      <c r="D36" s="23">
        <f t="shared" si="6"/>
        <v>-8.30124090714591</v>
      </c>
      <c r="E36" s="22">
        <v>1606</v>
      </c>
      <c r="F36" s="22">
        <v>1517</v>
      </c>
      <c r="G36" s="23">
        <f aca="true" t="shared" si="8" ref="G36:G44">F36/C36*100</f>
        <v>70.78861409239384</v>
      </c>
      <c r="H36" s="22">
        <v>147</v>
      </c>
      <c r="I36" s="22">
        <v>137</v>
      </c>
      <c r="J36" s="23">
        <f t="shared" si="7"/>
        <v>-6.802721088435376</v>
      </c>
      <c r="L36" s="24"/>
      <c r="M36" s="25"/>
      <c r="N36" s="25"/>
    </row>
    <row r="37" spans="1:14" ht="32.25" customHeight="1">
      <c r="A37" s="26" t="s">
        <v>27</v>
      </c>
      <c r="B37" s="22">
        <v>1501</v>
      </c>
      <c r="C37" s="22">
        <v>1260</v>
      </c>
      <c r="D37" s="23">
        <f t="shared" si="6"/>
        <v>-16.055962691538966</v>
      </c>
      <c r="E37" s="22">
        <v>1061</v>
      </c>
      <c r="F37" s="22">
        <v>945</v>
      </c>
      <c r="G37" s="29">
        <f t="shared" si="8"/>
        <v>75</v>
      </c>
      <c r="H37" s="22">
        <v>193</v>
      </c>
      <c r="I37" s="22">
        <v>127</v>
      </c>
      <c r="J37" s="23">
        <f t="shared" si="7"/>
        <v>-34.19689119170984</v>
      </c>
      <c r="L37" s="24" t="s">
        <v>18</v>
      </c>
      <c r="M37" s="25"/>
      <c r="N37" s="28"/>
    </row>
    <row r="38" spans="1:14" ht="32.25" customHeight="1">
      <c r="A38" s="26" t="s">
        <v>28</v>
      </c>
      <c r="B38" s="22">
        <v>2313</v>
      </c>
      <c r="C38" s="22">
        <v>2690</v>
      </c>
      <c r="D38" s="23">
        <f t="shared" si="6"/>
        <v>16.299178555987908</v>
      </c>
      <c r="E38" s="22">
        <v>1012</v>
      </c>
      <c r="F38" s="22">
        <v>1169</v>
      </c>
      <c r="G38" s="23">
        <f t="shared" si="8"/>
        <v>43.45724907063197</v>
      </c>
      <c r="H38" s="22">
        <v>106</v>
      </c>
      <c r="I38" s="22">
        <v>163</v>
      </c>
      <c r="J38" s="29">
        <f t="shared" si="7"/>
        <v>53.773584905660385</v>
      </c>
      <c r="L38" s="24"/>
      <c r="M38" s="25"/>
      <c r="N38" s="28"/>
    </row>
    <row r="39" spans="1:14" ht="32.25" customHeight="1">
      <c r="A39" s="26" t="s">
        <v>29</v>
      </c>
      <c r="B39" s="22">
        <v>1998</v>
      </c>
      <c r="C39" s="22">
        <v>2031</v>
      </c>
      <c r="D39" s="23">
        <f t="shared" si="6"/>
        <v>1.6516516516516475</v>
      </c>
      <c r="E39" s="22">
        <v>1194</v>
      </c>
      <c r="F39" s="22">
        <v>1355</v>
      </c>
      <c r="G39" s="23">
        <f t="shared" si="8"/>
        <v>66.71590349581487</v>
      </c>
      <c r="H39" s="22">
        <v>92</v>
      </c>
      <c r="I39" s="22">
        <v>177</v>
      </c>
      <c r="J39" s="23">
        <f t="shared" si="7"/>
        <v>92.3913043478261</v>
      </c>
      <c r="L39" s="24"/>
      <c r="M39" s="25"/>
      <c r="N39" s="28" t="s">
        <v>18</v>
      </c>
    </row>
    <row r="40" spans="1:14" ht="32.25" customHeight="1">
      <c r="A40" s="26" t="s">
        <v>30</v>
      </c>
      <c r="B40" s="22">
        <v>2047</v>
      </c>
      <c r="C40" s="22">
        <v>1704</v>
      </c>
      <c r="D40" s="23">
        <f t="shared" si="6"/>
        <v>-16.756228627259404</v>
      </c>
      <c r="E40" s="22">
        <v>1244</v>
      </c>
      <c r="F40" s="22">
        <v>1035</v>
      </c>
      <c r="G40" s="23">
        <f t="shared" si="8"/>
        <v>60.73943661971831</v>
      </c>
      <c r="H40" s="22">
        <v>114</v>
      </c>
      <c r="I40" s="22">
        <v>99</v>
      </c>
      <c r="J40" s="23">
        <f t="shared" si="7"/>
        <v>-13.157894736842096</v>
      </c>
      <c r="L40" s="24"/>
      <c r="M40" s="25"/>
      <c r="N40" s="28"/>
    </row>
    <row r="41" spans="1:14" ht="32.25" customHeight="1">
      <c r="A41" s="26" t="s">
        <v>31</v>
      </c>
      <c r="B41" s="22">
        <v>2345</v>
      </c>
      <c r="C41" s="22">
        <v>2219</v>
      </c>
      <c r="D41" s="23">
        <f t="shared" si="6"/>
        <v>-5.373134328358205</v>
      </c>
      <c r="E41" s="22">
        <v>1141</v>
      </c>
      <c r="F41" s="22">
        <v>1018</v>
      </c>
      <c r="G41" s="23">
        <f t="shared" si="8"/>
        <v>45.87652095538531</v>
      </c>
      <c r="H41" s="22">
        <v>210</v>
      </c>
      <c r="I41" s="22">
        <v>84</v>
      </c>
      <c r="J41" s="27">
        <f t="shared" si="7"/>
        <v>-60</v>
      </c>
      <c r="L41" s="24"/>
      <c r="M41" s="25"/>
      <c r="N41" s="28"/>
    </row>
    <row r="42" spans="1:14" ht="32.25" customHeight="1">
      <c r="A42" s="26" t="s">
        <v>32</v>
      </c>
      <c r="B42" s="22">
        <v>1823</v>
      </c>
      <c r="C42" s="22">
        <v>1856</v>
      </c>
      <c r="D42" s="23">
        <f t="shared" si="6"/>
        <v>1.8102029621503135</v>
      </c>
      <c r="E42" s="22">
        <v>1372</v>
      </c>
      <c r="F42" s="22">
        <v>1228</v>
      </c>
      <c r="G42" s="23">
        <f t="shared" si="8"/>
        <v>66.16379310344827</v>
      </c>
      <c r="H42" s="22">
        <v>245</v>
      </c>
      <c r="I42" s="22">
        <v>248</v>
      </c>
      <c r="J42" s="23">
        <f t="shared" si="7"/>
        <v>1.224489795918359</v>
      </c>
      <c r="L42" s="24"/>
      <c r="M42" s="25"/>
      <c r="N42" s="28"/>
    </row>
    <row r="43" spans="1:14" ht="32.25" customHeight="1">
      <c r="A43" s="26" t="s">
        <v>17</v>
      </c>
      <c r="B43" s="22">
        <v>137</v>
      </c>
      <c r="C43" s="22">
        <v>145</v>
      </c>
      <c r="D43" s="23">
        <f t="shared" si="6"/>
        <v>5.83941605839415</v>
      </c>
      <c r="E43" s="22">
        <v>137</v>
      </c>
      <c r="F43" s="22">
        <v>122</v>
      </c>
      <c r="G43" s="23">
        <f t="shared" si="8"/>
        <v>84.13793103448276</v>
      </c>
      <c r="H43" s="22">
        <v>1</v>
      </c>
      <c r="I43" s="22">
        <v>1</v>
      </c>
      <c r="J43" s="23" t="s">
        <v>37</v>
      </c>
      <c r="L43" s="24"/>
      <c r="M43" s="25"/>
      <c r="N43" s="28"/>
    </row>
    <row r="44" spans="1:14" ht="32.25" customHeight="1">
      <c r="A44" s="30" t="s">
        <v>33</v>
      </c>
      <c r="B44" s="31">
        <f>SUM(B35:B43)</f>
        <v>29529</v>
      </c>
      <c r="C44" s="31">
        <f>SUM(C35:C43)</f>
        <v>29939</v>
      </c>
      <c r="D44" s="23">
        <f t="shared" si="6"/>
        <v>1.3884655762132212</v>
      </c>
      <c r="E44" s="31">
        <f>SUM(E35:E43)</f>
        <v>13736</v>
      </c>
      <c r="F44" s="31">
        <f>SUM(F35:F43)</f>
        <v>12346</v>
      </c>
      <c r="G44" s="23">
        <f t="shared" si="8"/>
        <v>41.23718227061693</v>
      </c>
      <c r="H44" s="31">
        <f>SUM(H35:H43)</f>
        <v>1849</v>
      </c>
      <c r="I44" s="31">
        <f>SUM(I35:I43)</f>
        <v>1582</v>
      </c>
      <c r="J44" s="23">
        <f>IF(H44=0," ",I44/H44*100-100)</f>
        <v>-14.44023796646836</v>
      </c>
      <c r="M44" s="32"/>
      <c r="N44" s="32"/>
    </row>
    <row r="45" spans="1:11" s="16" customFormat="1" ht="14.25" customHeight="1">
      <c r="A45" s="287"/>
      <c r="B45" s="287"/>
      <c r="C45" s="287"/>
      <c r="D45" s="287"/>
      <c r="E45" s="287"/>
      <c r="F45" s="287"/>
      <c r="G45" s="287"/>
      <c r="H45" s="287"/>
      <c r="I45" s="287"/>
      <c r="J45" s="287"/>
      <c r="K45" s="14"/>
    </row>
    <row r="46" spans="4:11" s="16" customFormat="1" ht="27" customHeight="1">
      <c r="D46" s="33"/>
      <c r="K46" s="14"/>
    </row>
    <row r="47" spans="1:10" ht="45" customHeight="1" thickBot="1">
      <c r="A47" s="286" t="s">
        <v>20</v>
      </c>
      <c r="B47" s="279" t="s">
        <v>34</v>
      </c>
      <c r="C47" s="279"/>
      <c r="D47" s="279"/>
      <c r="E47" s="279" t="s">
        <v>35</v>
      </c>
      <c r="F47" s="279"/>
      <c r="G47" s="279"/>
      <c r="H47" s="279" t="s">
        <v>43</v>
      </c>
      <c r="I47" s="279"/>
      <c r="J47" s="279"/>
    </row>
    <row r="48" spans="1:10" ht="45.75" customHeight="1" thickBot="1" thickTop="1">
      <c r="A48" s="283"/>
      <c r="B48" s="19">
        <v>2011</v>
      </c>
      <c r="C48" s="19">
        <v>2012</v>
      </c>
      <c r="D48" s="20" t="s">
        <v>23</v>
      </c>
      <c r="E48" s="19">
        <v>2011</v>
      </c>
      <c r="F48" s="19">
        <v>2012</v>
      </c>
      <c r="G48" s="20" t="s">
        <v>23</v>
      </c>
      <c r="H48" s="19">
        <v>2011</v>
      </c>
      <c r="I48" s="19">
        <v>2012</v>
      </c>
      <c r="J48" s="20" t="s">
        <v>23</v>
      </c>
    </row>
    <row r="49" spans="1:13" ht="30.75" customHeight="1" thickBot="1" thickTop="1">
      <c r="A49" s="21" t="s">
        <v>25</v>
      </c>
      <c r="B49" s="22">
        <v>7472</v>
      </c>
      <c r="C49" s="22">
        <v>5393</v>
      </c>
      <c r="D49" s="23">
        <f aca="true" t="shared" si="9" ref="D49:D58">IF(B49=0," ",C49/B49*100-100)</f>
        <v>-27.82387580299786</v>
      </c>
      <c r="E49" s="22">
        <v>6257</v>
      </c>
      <c r="F49" s="22">
        <v>4509</v>
      </c>
      <c r="G49" s="23">
        <f aca="true" t="shared" si="10" ref="G49:G58">IF(E49=0," ",F49/E49*100-100)</f>
        <v>-27.936710883810136</v>
      </c>
      <c r="H49" s="22">
        <v>1215</v>
      </c>
      <c r="I49" s="22">
        <v>884</v>
      </c>
      <c r="J49" s="23">
        <f>IF(H49=0," ",I49/H49*100-100)</f>
        <v>-27.242798353909464</v>
      </c>
      <c r="L49" s="36"/>
      <c r="M49" s="35"/>
    </row>
    <row r="50" spans="1:13" ht="32.25" customHeight="1">
      <c r="A50" s="26" t="s">
        <v>26</v>
      </c>
      <c r="B50" s="22">
        <v>2347</v>
      </c>
      <c r="C50" s="22">
        <v>2109</v>
      </c>
      <c r="D50" s="23">
        <f t="shared" si="9"/>
        <v>-10.140605027694932</v>
      </c>
      <c r="E50" s="22">
        <v>2115</v>
      </c>
      <c r="F50" s="22">
        <v>1953</v>
      </c>
      <c r="G50" s="23">
        <f t="shared" si="10"/>
        <v>-7.659574468085111</v>
      </c>
      <c r="H50" s="22">
        <v>232</v>
      </c>
      <c r="I50" s="22">
        <v>156</v>
      </c>
      <c r="J50" s="23">
        <f>IF(H50=0," ",I50/H50*100-100)</f>
        <v>-32.758620689655174</v>
      </c>
      <c r="K50" s="14" t="s">
        <v>18</v>
      </c>
      <c r="L50" s="36"/>
      <c r="M50" s="35"/>
    </row>
    <row r="51" spans="1:13" ht="32.25" customHeight="1">
      <c r="A51" s="26" t="s">
        <v>27</v>
      </c>
      <c r="B51" s="22">
        <v>1671</v>
      </c>
      <c r="C51" s="22">
        <v>1382</v>
      </c>
      <c r="D51" s="23">
        <f t="shared" si="9"/>
        <v>-17.295032914422507</v>
      </c>
      <c r="E51" s="22">
        <v>1445</v>
      </c>
      <c r="F51" s="22">
        <v>1205</v>
      </c>
      <c r="G51" s="23">
        <f t="shared" si="10"/>
        <v>-16.608996539792386</v>
      </c>
      <c r="H51" s="22">
        <v>226</v>
      </c>
      <c r="I51" s="22">
        <v>177</v>
      </c>
      <c r="J51" s="23">
        <f>IF(H51=0," ",I51/H51*100-100)</f>
        <v>-21.68141592920354</v>
      </c>
      <c r="L51" s="36"/>
      <c r="M51" s="35"/>
    </row>
    <row r="52" spans="1:15" ht="32.25" customHeight="1">
      <c r="A52" s="26" t="s">
        <v>28</v>
      </c>
      <c r="B52" s="22">
        <v>1336</v>
      </c>
      <c r="C52" s="22">
        <v>1663</v>
      </c>
      <c r="D52" s="23">
        <f t="shared" si="9"/>
        <v>24.476047904191617</v>
      </c>
      <c r="E52" s="22">
        <v>1178</v>
      </c>
      <c r="F52" s="22">
        <v>1427</v>
      </c>
      <c r="G52" s="23">
        <f t="shared" si="10"/>
        <v>21.137521222410854</v>
      </c>
      <c r="H52" s="22">
        <v>158</v>
      </c>
      <c r="I52" s="22">
        <v>236</v>
      </c>
      <c r="J52" s="23">
        <f>IF(H52=0," ",I52/H52*100-100)</f>
        <v>49.36708860759492</v>
      </c>
      <c r="L52" s="36"/>
      <c r="M52" s="35"/>
      <c r="O52" s="13" t="s">
        <v>18</v>
      </c>
    </row>
    <row r="53" spans="1:13" ht="32.25" customHeight="1">
      <c r="A53" s="26" t="s">
        <v>29</v>
      </c>
      <c r="B53" s="22">
        <v>1563</v>
      </c>
      <c r="C53" s="22">
        <v>1932</v>
      </c>
      <c r="D53" s="23">
        <f t="shared" si="9"/>
        <v>23.608445297504787</v>
      </c>
      <c r="E53" s="22">
        <v>1449</v>
      </c>
      <c r="F53" s="22">
        <v>1648</v>
      </c>
      <c r="G53" s="23">
        <f t="shared" si="10"/>
        <v>13.733609385783296</v>
      </c>
      <c r="H53" s="22">
        <v>114</v>
      </c>
      <c r="I53" s="22">
        <v>284</v>
      </c>
      <c r="J53" s="37" t="s">
        <v>38</v>
      </c>
      <c r="L53" s="36"/>
      <c r="M53" s="35"/>
    </row>
    <row r="54" spans="1:13" ht="32.25" customHeight="1">
      <c r="A54" s="26" t="s">
        <v>30</v>
      </c>
      <c r="B54" s="22">
        <v>1806</v>
      </c>
      <c r="C54" s="22">
        <v>1471</v>
      </c>
      <c r="D54" s="23">
        <f t="shared" si="9"/>
        <v>-18.549280177187157</v>
      </c>
      <c r="E54" s="22">
        <v>1614</v>
      </c>
      <c r="F54" s="22">
        <v>1320</v>
      </c>
      <c r="G54" s="23">
        <f t="shared" si="10"/>
        <v>-18.215613382899633</v>
      </c>
      <c r="H54" s="22">
        <v>192</v>
      </c>
      <c r="I54" s="22">
        <v>151</v>
      </c>
      <c r="J54" s="23">
        <f>IF(H54=0," ",I54/H54*100-100)</f>
        <v>-21.354166666666657</v>
      </c>
      <c r="L54" s="36"/>
      <c r="M54" s="35"/>
    </row>
    <row r="55" spans="1:13" ht="32.25" customHeight="1">
      <c r="A55" s="26" t="s">
        <v>31</v>
      </c>
      <c r="B55" s="22">
        <v>1505</v>
      </c>
      <c r="C55" s="22">
        <v>1414</v>
      </c>
      <c r="D55" s="27">
        <f t="shared" si="9"/>
        <v>-6.04651162790698</v>
      </c>
      <c r="E55" s="22">
        <v>1230</v>
      </c>
      <c r="F55" s="22">
        <v>1223</v>
      </c>
      <c r="G55" s="23">
        <f t="shared" si="10"/>
        <v>-0.5691056910569188</v>
      </c>
      <c r="H55" s="22">
        <v>275</v>
      </c>
      <c r="I55" s="22">
        <v>191</v>
      </c>
      <c r="J55" s="23">
        <f>IF(H55=0," ",I55/H55*100-100)</f>
        <v>-30.545454545454547</v>
      </c>
      <c r="L55" s="36"/>
      <c r="M55" s="35"/>
    </row>
    <row r="56" spans="1:13" ht="32.25" customHeight="1">
      <c r="A56" s="26" t="s">
        <v>32</v>
      </c>
      <c r="B56" s="22">
        <v>2099</v>
      </c>
      <c r="C56" s="22">
        <v>1794</v>
      </c>
      <c r="D56" s="23">
        <f t="shared" si="9"/>
        <v>-14.530728918532631</v>
      </c>
      <c r="E56" s="22">
        <v>1700</v>
      </c>
      <c r="F56" s="22">
        <v>1419</v>
      </c>
      <c r="G56" s="23">
        <f t="shared" si="10"/>
        <v>-16.529411764705884</v>
      </c>
      <c r="H56" s="22">
        <v>399</v>
      </c>
      <c r="I56" s="22">
        <v>375</v>
      </c>
      <c r="J56" s="27">
        <f>IF(H56=0," ",I56/H56*100-100)</f>
        <v>-6.015037593984957</v>
      </c>
      <c r="L56" s="36"/>
      <c r="M56" s="35"/>
    </row>
    <row r="57" spans="1:13" ht="32.25" customHeight="1">
      <c r="A57" s="26" t="s">
        <v>17</v>
      </c>
      <c r="B57" s="22">
        <v>630</v>
      </c>
      <c r="C57" s="22">
        <v>419</v>
      </c>
      <c r="D57" s="23">
        <f t="shared" si="9"/>
        <v>-33.492063492063494</v>
      </c>
      <c r="E57" s="22">
        <v>629</v>
      </c>
      <c r="F57" s="22">
        <v>418</v>
      </c>
      <c r="G57" s="23">
        <f t="shared" si="10"/>
        <v>-33.54531001589825</v>
      </c>
      <c r="H57" s="22">
        <v>1</v>
      </c>
      <c r="I57" s="22">
        <v>1</v>
      </c>
      <c r="J57" s="23" t="s">
        <v>37</v>
      </c>
      <c r="L57" s="36"/>
      <c r="M57" s="35"/>
    </row>
    <row r="58" spans="1:10" ht="32.25" customHeight="1">
      <c r="A58" s="30" t="s">
        <v>33</v>
      </c>
      <c r="B58" s="31">
        <f>SUM(B49:B57)</f>
        <v>20429</v>
      </c>
      <c r="C58" s="31">
        <f>SUM(C49:C57)</f>
        <v>17577</v>
      </c>
      <c r="D58" s="23">
        <f t="shared" si="9"/>
        <v>-13.96054628224583</v>
      </c>
      <c r="E58" s="31">
        <f>SUM(E49:E57)</f>
        <v>17617</v>
      </c>
      <c r="F58" s="31">
        <f>SUM(F49:F57)</f>
        <v>15122</v>
      </c>
      <c r="G58" s="23">
        <f t="shared" si="10"/>
        <v>-14.162456717942888</v>
      </c>
      <c r="H58" s="31">
        <f>SUM(H49:H57)</f>
        <v>2812</v>
      </c>
      <c r="I58" s="31">
        <f>SUM(I49:I57)</f>
        <v>2455</v>
      </c>
      <c r="J58" s="29">
        <f>I58*100/H58-100</f>
        <v>-12.69559032716927</v>
      </c>
    </row>
    <row r="59" s="16" customFormat="1" ht="12.75" customHeight="1">
      <c r="K59" s="14"/>
    </row>
    <row r="60" s="16" customFormat="1" ht="12.75" customHeight="1">
      <c r="K60" s="14"/>
    </row>
    <row r="61" spans="1:11" s="16" customFormat="1" ht="27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4"/>
    </row>
    <row r="62" spans="1:10" ht="32.25" customHeight="1" thickBot="1">
      <c r="A62" s="281" t="s">
        <v>39</v>
      </c>
      <c r="B62" s="281"/>
      <c r="C62" s="281"/>
      <c r="D62" s="281"/>
      <c r="E62" s="281"/>
      <c r="F62" s="281"/>
      <c r="G62" s="281"/>
      <c r="H62" s="281"/>
      <c r="I62" s="281"/>
      <c r="J62" s="281"/>
    </row>
    <row r="63" spans="1:13" s="18" customFormat="1" ht="40.5" customHeight="1" thickBot="1" thickTop="1">
      <c r="A63" s="282" t="s">
        <v>20</v>
      </c>
      <c r="B63" s="284" t="s">
        <v>21</v>
      </c>
      <c r="C63" s="284"/>
      <c r="D63" s="284"/>
      <c r="E63" s="284" t="s">
        <v>22</v>
      </c>
      <c r="F63" s="284"/>
      <c r="G63" s="284"/>
      <c r="H63" s="284" t="s">
        <v>195</v>
      </c>
      <c r="I63" s="284"/>
      <c r="J63" s="284"/>
      <c r="K63" s="17"/>
      <c r="M63" s="18" t="s">
        <v>18</v>
      </c>
    </row>
    <row r="64" spans="1:10" ht="77.25" customHeight="1" thickBot="1" thickTop="1">
      <c r="A64" s="283"/>
      <c r="B64" s="19">
        <v>2012</v>
      </c>
      <c r="C64" s="19">
        <v>2013</v>
      </c>
      <c r="D64" s="30" t="s">
        <v>40</v>
      </c>
      <c r="E64" s="19">
        <v>2012</v>
      </c>
      <c r="F64" s="19">
        <v>2013</v>
      </c>
      <c r="G64" s="20" t="s">
        <v>24</v>
      </c>
      <c r="H64" s="19">
        <v>2012</v>
      </c>
      <c r="I64" s="19">
        <v>2013</v>
      </c>
      <c r="J64" s="20" t="s">
        <v>23</v>
      </c>
    </row>
    <row r="65" spans="1:14" ht="30.75" customHeight="1" thickBot="1" thickTop="1">
      <c r="A65" s="21" t="s">
        <v>25</v>
      </c>
      <c r="B65" s="22">
        <v>15891</v>
      </c>
      <c r="C65" s="22">
        <v>16434</v>
      </c>
      <c r="D65" s="23">
        <f aca="true" t="shared" si="11" ref="D65:D74">IF(B65=0," ",C65/B65*100-100)</f>
        <v>3.417028506701911</v>
      </c>
      <c r="E65" s="22">
        <v>3957</v>
      </c>
      <c r="F65" s="22">
        <v>4243</v>
      </c>
      <c r="G65" s="23">
        <f aca="true" t="shared" si="12" ref="G65:G74">F65/C65*100</f>
        <v>25.818425216015576</v>
      </c>
      <c r="H65" s="22">
        <v>546</v>
      </c>
      <c r="I65" s="22">
        <v>708</v>
      </c>
      <c r="J65" s="23">
        <f aca="true" t="shared" si="13" ref="J65:J72">IF(H65=0," ",I65/H65*100-100)</f>
        <v>29.670329670329664</v>
      </c>
      <c r="L65" s="24"/>
      <c r="M65" s="25"/>
      <c r="N65" s="25"/>
    </row>
    <row r="66" spans="1:14" ht="32.25" customHeight="1">
      <c r="A66" s="26" t="s">
        <v>26</v>
      </c>
      <c r="B66" s="22">
        <v>2143</v>
      </c>
      <c r="C66" s="22">
        <v>2369</v>
      </c>
      <c r="D66" s="23">
        <f t="shared" si="11"/>
        <v>10.545963602426497</v>
      </c>
      <c r="E66" s="22">
        <v>1517</v>
      </c>
      <c r="F66" s="22">
        <v>1658</v>
      </c>
      <c r="G66" s="29">
        <f t="shared" si="12"/>
        <v>69.98733642887294</v>
      </c>
      <c r="H66" s="22">
        <v>137</v>
      </c>
      <c r="I66" s="22">
        <v>111</v>
      </c>
      <c r="J66" s="27">
        <f t="shared" si="13"/>
        <v>-18.978102189781026</v>
      </c>
      <c r="L66" s="24"/>
      <c r="M66" s="25"/>
      <c r="N66" s="25"/>
    </row>
    <row r="67" spans="1:14" ht="32.25" customHeight="1">
      <c r="A67" s="26" t="s">
        <v>27</v>
      </c>
      <c r="B67" s="22">
        <v>1260</v>
      </c>
      <c r="C67" s="22">
        <v>1115</v>
      </c>
      <c r="D67" s="23">
        <f t="shared" si="11"/>
        <v>-11.507936507936506</v>
      </c>
      <c r="E67" s="22">
        <v>945</v>
      </c>
      <c r="F67" s="22">
        <v>875</v>
      </c>
      <c r="G67" s="23">
        <f t="shared" si="12"/>
        <v>78.47533632286996</v>
      </c>
      <c r="H67" s="22">
        <v>127</v>
      </c>
      <c r="I67" s="22">
        <v>105</v>
      </c>
      <c r="J67" s="23">
        <f t="shared" si="13"/>
        <v>-17.32283464566929</v>
      </c>
      <c r="L67" s="24" t="s">
        <v>18</v>
      </c>
      <c r="M67" s="25"/>
      <c r="N67" s="28"/>
    </row>
    <row r="68" spans="1:14" ht="32.25" customHeight="1">
      <c r="A68" s="26" t="s">
        <v>28</v>
      </c>
      <c r="B68" s="22">
        <v>2690</v>
      </c>
      <c r="C68" s="22">
        <v>2285</v>
      </c>
      <c r="D68" s="27">
        <f t="shared" si="11"/>
        <v>-15.05576208178438</v>
      </c>
      <c r="E68" s="22">
        <v>1169</v>
      </c>
      <c r="F68" s="22">
        <v>1279</v>
      </c>
      <c r="G68" s="29">
        <f t="shared" si="12"/>
        <v>55.973741794310726</v>
      </c>
      <c r="H68" s="22">
        <v>163</v>
      </c>
      <c r="I68" s="22">
        <v>170</v>
      </c>
      <c r="J68" s="29">
        <f t="shared" si="13"/>
        <v>4.294478527607353</v>
      </c>
      <c r="L68" s="24"/>
      <c r="M68" s="25"/>
      <c r="N68" s="28" t="s">
        <v>18</v>
      </c>
    </row>
    <row r="69" spans="1:14" ht="32.25" customHeight="1">
      <c r="A69" s="26" t="s">
        <v>29</v>
      </c>
      <c r="B69" s="22">
        <v>2031</v>
      </c>
      <c r="C69" s="22">
        <v>2051</v>
      </c>
      <c r="D69" s="27">
        <f t="shared" si="11"/>
        <v>0.9847365829640466</v>
      </c>
      <c r="E69" s="22">
        <v>1355</v>
      </c>
      <c r="F69" s="22">
        <v>1354</v>
      </c>
      <c r="G69" s="29">
        <f t="shared" si="12"/>
        <v>66.01657727937591</v>
      </c>
      <c r="H69" s="22">
        <v>177</v>
      </c>
      <c r="I69" s="22">
        <v>84</v>
      </c>
      <c r="J69" s="23">
        <f t="shared" si="13"/>
        <v>-52.54237288135593</v>
      </c>
      <c r="L69" s="24"/>
      <c r="M69" s="25"/>
      <c r="N69" s="28" t="s">
        <v>18</v>
      </c>
    </row>
    <row r="70" spans="1:14" ht="32.25" customHeight="1">
      <c r="A70" s="26" t="s">
        <v>30</v>
      </c>
      <c r="B70" s="22">
        <v>1704</v>
      </c>
      <c r="C70" s="22">
        <v>1577</v>
      </c>
      <c r="D70" s="23">
        <f t="shared" si="11"/>
        <v>-7.453051643192481</v>
      </c>
      <c r="E70" s="22">
        <v>1035</v>
      </c>
      <c r="F70" s="22">
        <v>1046</v>
      </c>
      <c r="G70" s="23">
        <f t="shared" si="12"/>
        <v>66.3284717818643</v>
      </c>
      <c r="H70" s="22">
        <v>99</v>
      </c>
      <c r="I70" s="22">
        <v>123</v>
      </c>
      <c r="J70" s="23">
        <f t="shared" si="13"/>
        <v>24.24242424242425</v>
      </c>
      <c r="L70" s="24"/>
      <c r="M70" s="25"/>
      <c r="N70" s="28"/>
    </row>
    <row r="71" spans="1:14" ht="32.25" customHeight="1">
      <c r="A71" s="26" t="s">
        <v>31</v>
      </c>
      <c r="B71" s="22">
        <v>2219</v>
      </c>
      <c r="C71" s="22">
        <v>2260</v>
      </c>
      <c r="D71" s="23">
        <f t="shared" si="11"/>
        <v>1.847679134745377</v>
      </c>
      <c r="E71" s="22">
        <v>1018</v>
      </c>
      <c r="F71" s="22">
        <v>1011</v>
      </c>
      <c r="G71" s="23">
        <f t="shared" si="12"/>
        <v>44.73451327433629</v>
      </c>
      <c r="H71" s="22">
        <v>84</v>
      </c>
      <c r="I71" s="22">
        <v>70</v>
      </c>
      <c r="J71" s="23">
        <f t="shared" si="13"/>
        <v>-16.666666666666657</v>
      </c>
      <c r="L71" s="24"/>
      <c r="M71" s="25"/>
      <c r="N71" s="28"/>
    </row>
    <row r="72" spans="1:14" ht="32.25" customHeight="1">
      <c r="A72" s="26" t="s">
        <v>32</v>
      </c>
      <c r="B72" s="22">
        <v>1856</v>
      </c>
      <c r="C72" s="22">
        <v>2093</v>
      </c>
      <c r="D72" s="23">
        <f t="shared" si="11"/>
        <v>12.769396551724128</v>
      </c>
      <c r="E72" s="22">
        <v>1228</v>
      </c>
      <c r="F72" s="22">
        <v>1327</v>
      </c>
      <c r="G72" s="23">
        <f t="shared" si="12"/>
        <v>63.40181557572861</v>
      </c>
      <c r="H72" s="22">
        <v>248</v>
      </c>
      <c r="I72" s="22">
        <v>185</v>
      </c>
      <c r="J72" s="23">
        <f t="shared" si="13"/>
        <v>-25.403225806451616</v>
      </c>
      <c r="L72" s="24"/>
      <c r="M72" s="25"/>
      <c r="N72" s="28"/>
    </row>
    <row r="73" spans="1:14" ht="32.25" customHeight="1">
      <c r="A73" s="26" t="s">
        <v>17</v>
      </c>
      <c r="B73" s="22">
        <v>145</v>
      </c>
      <c r="C73" s="22">
        <v>181</v>
      </c>
      <c r="D73" s="23">
        <f t="shared" si="11"/>
        <v>24.827586206896555</v>
      </c>
      <c r="E73" s="22">
        <v>122</v>
      </c>
      <c r="F73" s="22">
        <v>109</v>
      </c>
      <c r="G73" s="23">
        <f t="shared" si="12"/>
        <v>60.22099447513812</v>
      </c>
      <c r="H73" s="22">
        <v>1</v>
      </c>
      <c r="I73" s="22">
        <v>2</v>
      </c>
      <c r="J73" s="23" t="s">
        <v>37</v>
      </c>
      <c r="L73" s="24"/>
      <c r="M73" s="25"/>
      <c r="N73" s="28"/>
    </row>
    <row r="74" spans="1:14" ht="32.25" customHeight="1">
      <c r="A74" s="30" t="s">
        <v>33</v>
      </c>
      <c r="B74" s="31">
        <f>SUM(B65:B73)</f>
        <v>29939</v>
      </c>
      <c r="C74" s="31">
        <f>SUM(C65:C73)</f>
        <v>30365</v>
      </c>
      <c r="D74" s="23">
        <f t="shared" si="11"/>
        <v>1.4228932162062762</v>
      </c>
      <c r="E74" s="31">
        <f>SUM(E65:E73)</f>
        <v>12346</v>
      </c>
      <c r="F74" s="31">
        <f>SUM(F65:F73)</f>
        <v>12902</v>
      </c>
      <c r="G74" s="23">
        <f t="shared" si="12"/>
        <v>42.48970854602338</v>
      </c>
      <c r="H74" s="31">
        <f>SUM(H65:H73)</f>
        <v>1582</v>
      </c>
      <c r="I74" s="31">
        <f>SUM(I65:I73)</f>
        <v>1558</v>
      </c>
      <c r="J74" s="23">
        <f>IF(H74=0," ",I74/H74*100-100)</f>
        <v>-1.5170670037926755</v>
      </c>
      <c r="M74" s="32" t="s">
        <v>18</v>
      </c>
      <c r="N74" s="32"/>
    </row>
    <row r="75" spans="1:11" s="16" customFormat="1" ht="14.25" customHeight="1">
      <c r="A75" s="287"/>
      <c r="B75" s="287"/>
      <c r="C75" s="287"/>
      <c r="D75" s="287"/>
      <c r="E75" s="287"/>
      <c r="F75" s="287"/>
      <c r="G75" s="287"/>
      <c r="H75" s="287"/>
      <c r="I75" s="287"/>
      <c r="J75" s="287"/>
      <c r="K75" s="14"/>
    </row>
    <row r="76" spans="4:11" s="16" customFormat="1" ht="27" customHeight="1">
      <c r="D76" s="33"/>
      <c r="K76" s="14"/>
    </row>
    <row r="77" spans="1:10" ht="45" customHeight="1" thickBot="1">
      <c r="A77" s="286" t="s">
        <v>20</v>
      </c>
      <c r="B77" s="279" t="s">
        <v>34</v>
      </c>
      <c r="C77" s="279"/>
      <c r="D77" s="279"/>
      <c r="E77" s="279" t="s">
        <v>35</v>
      </c>
      <c r="F77" s="279"/>
      <c r="G77" s="279"/>
      <c r="H77" s="279" t="s">
        <v>43</v>
      </c>
      <c r="I77" s="279"/>
      <c r="J77" s="279"/>
    </row>
    <row r="78" spans="1:10" ht="45.75" customHeight="1" thickBot="1" thickTop="1">
      <c r="A78" s="283"/>
      <c r="B78" s="19">
        <v>2012</v>
      </c>
      <c r="C78" s="19">
        <v>2013</v>
      </c>
      <c r="D78" s="20" t="s">
        <v>23</v>
      </c>
      <c r="E78" s="19">
        <v>2012</v>
      </c>
      <c r="F78" s="19">
        <v>2013</v>
      </c>
      <c r="G78" s="20" t="s">
        <v>23</v>
      </c>
      <c r="H78" s="19">
        <v>2012</v>
      </c>
      <c r="I78" s="19">
        <v>2013</v>
      </c>
      <c r="J78" s="20" t="s">
        <v>23</v>
      </c>
    </row>
    <row r="79" spans="1:13" ht="30.75" customHeight="1" thickBot="1" thickTop="1">
      <c r="A79" s="21" t="s">
        <v>25</v>
      </c>
      <c r="B79" s="22">
        <v>5393</v>
      </c>
      <c r="C79" s="22">
        <v>5918</v>
      </c>
      <c r="D79" s="23">
        <f aca="true" t="shared" si="14" ref="D79:D88">IF(B79=0," ",C79/B79*100-100)</f>
        <v>9.734841461153351</v>
      </c>
      <c r="E79" s="22">
        <v>4509</v>
      </c>
      <c r="F79" s="22">
        <v>4754</v>
      </c>
      <c r="G79" s="23">
        <f aca="true" t="shared" si="15" ref="G79:G88">IF(E79=0," ",F79/E79*100-100)</f>
        <v>5.433577289864715</v>
      </c>
      <c r="H79" s="22">
        <v>884</v>
      </c>
      <c r="I79" s="22">
        <v>1166</v>
      </c>
      <c r="J79" s="23">
        <f aca="true" t="shared" si="16" ref="J79:J88">IF(H79=0," ",I79/H79*100-100)</f>
        <v>31.90045248868779</v>
      </c>
      <c r="L79" s="34"/>
      <c r="M79" s="35"/>
    </row>
    <row r="80" spans="1:13" ht="32.25" customHeight="1">
      <c r="A80" s="26" t="s">
        <v>26</v>
      </c>
      <c r="B80" s="22">
        <v>2109</v>
      </c>
      <c r="C80" s="22">
        <v>2213</v>
      </c>
      <c r="D80" s="23">
        <f t="shared" si="14"/>
        <v>4.9312470365102</v>
      </c>
      <c r="E80" s="22">
        <v>1953</v>
      </c>
      <c r="F80" s="22">
        <v>2048</v>
      </c>
      <c r="G80" s="23">
        <f t="shared" si="15"/>
        <v>4.864311315924226</v>
      </c>
      <c r="H80" s="22">
        <v>156</v>
      </c>
      <c r="I80" s="22">
        <v>165</v>
      </c>
      <c r="J80" s="23">
        <f t="shared" si="16"/>
        <v>5.769230769230774</v>
      </c>
      <c r="K80" s="14" t="s">
        <v>18</v>
      </c>
      <c r="L80" s="34"/>
      <c r="M80" s="35"/>
    </row>
    <row r="81" spans="1:13" ht="32.25" customHeight="1">
      <c r="A81" s="26" t="s">
        <v>27</v>
      </c>
      <c r="B81" s="22">
        <v>1382</v>
      </c>
      <c r="C81" s="22">
        <v>1124</v>
      </c>
      <c r="D81" s="23">
        <f t="shared" si="14"/>
        <v>-18.668596237337184</v>
      </c>
      <c r="E81" s="22">
        <v>1205</v>
      </c>
      <c r="F81" s="22">
        <v>977</v>
      </c>
      <c r="G81" s="23">
        <f t="shared" si="15"/>
        <v>-18.921161825726145</v>
      </c>
      <c r="H81" s="22">
        <v>177</v>
      </c>
      <c r="I81" s="22">
        <v>147</v>
      </c>
      <c r="J81" s="23">
        <f t="shared" si="16"/>
        <v>-16.949152542372886</v>
      </c>
      <c r="L81" s="34"/>
      <c r="M81" s="35"/>
    </row>
    <row r="82" spans="1:15" ht="32.25" customHeight="1">
      <c r="A82" s="26" t="s">
        <v>28</v>
      </c>
      <c r="B82" s="22">
        <v>1663</v>
      </c>
      <c r="C82" s="22">
        <v>1866</v>
      </c>
      <c r="D82" s="23">
        <f t="shared" si="14"/>
        <v>12.206855081178603</v>
      </c>
      <c r="E82" s="22">
        <v>1427</v>
      </c>
      <c r="F82" s="22">
        <v>1601</v>
      </c>
      <c r="G82" s="23">
        <f t="shared" si="15"/>
        <v>12.193412754029424</v>
      </c>
      <c r="H82" s="22">
        <v>236</v>
      </c>
      <c r="I82" s="22">
        <v>265</v>
      </c>
      <c r="J82" s="23">
        <f t="shared" si="16"/>
        <v>12.288135593220332</v>
      </c>
      <c r="L82" s="34"/>
      <c r="M82" s="35"/>
      <c r="O82" s="13" t="s">
        <v>18</v>
      </c>
    </row>
    <row r="83" spans="1:13" ht="32.25" customHeight="1">
      <c r="A83" s="26" t="s">
        <v>29</v>
      </c>
      <c r="B83" s="22">
        <v>1932</v>
      </c>
      <c r="C83" s="22">
        <v>1833</v>
      </c>
      <c r="D83" s="23">
        <f t="shared" si="14"/>
        <v>-5.124223602484463</v>
      </c>
      <c r="E83" s="22">
        <v>1648</v>
      </c>
      <c r="F83" s="22">
        <v>1704</v>
      </c>
      <c r="G83" s="23">
        <f t="shared" si="15"/>
        <v>3.3980582524271767</v>
      </c>
      <c r="H83" s="22">
        <v>284</v>
      </c>
      <c r="I83" s="22">
        <v>129</v>
      </c>
      <c r="J83" s="23">
        <f t="shared" si="16"/>
        <v>-54.57746478873239</v>
      </c>
      <c r="L83" s="34"/>
      <c r="M83" s="35"/>
    </row>
    <row r="84" spans="1:13" ht="32.25" customHeight="1">
      <c r="A84" s="26" t="s">
        <v>30</v>
      </c>
      <c r="B84" s="22">
        <v>1471</v>
      </c>
      <c r="C84" s="22">
        <v>1526</v>
      </c>
      <c r="D84" s="23">
        <f t="shared" si="14"/>
        <v>3.7389530931339294</v>
      </c>
      <c r="E84" s="22">
        <v>1320</v>
      </c>
      <c r="F84" s="22">
        <v>1323</v>
      </c>
      <c r="G84" s="23">
        <f t="shared" si="15"/>
        <v>0.22727272727271952</v>
      </c>
      <c r="H84" s="22">
        <v>151</v>
      </c>
      <c r="I84" s="22">
        <v>203</v>
      </c>
      <c r="J84" s="23">
        <f t="shared" si="16"/>
        <v>34.43708609271522</v>
      </c>
      <c r="L84" s="34"/>
      <c r="M84" s="35"/>
    </row>
    <row r="85" spans="1:13" ht="32.25" customHeight="1">
      <c r="A85" s="26" t="s">
        <v>31</v>
      </c>
      <c r="B85" s="22">
        <v>1414</v>
      </c>
      <c r="C85" s="22">
        <v>1346</v>
      </c>
      <c r="D85" s="23">
        <f t="shared" si="14"/>
        <v>-4.809052333804814</v>
      </c>
      <c r="E85" s="22">
        <v>1223</v>
      </c>
      <c r="F85" s="22">
        <v>1240</v>
      </c>
      <c r="G85" s="23">
        <f t="shared" si="15"/>
        <v>1.390024529844652</v>
      </c>
      <c r="H85" s="22">
        <v>191</v>
      </c>
      <c r="I85" s="22">
        <v>106</v>
      </c>
      <c r="J85" s="23">
        <f t="shared" si="16"/>
        <v>-44.502617801047116</v>
      </c>
      <c r="L85" s="34"/>
      <c r="M85" s="35"/>
    </row>
    <row r="86" spans="1:13" ht="32.25" customHeight="1">
      <c r="A86" s="26" t="s">
        <v>32</v>
      </c>
      <c r="B86" s="22">
        <v>1794</v>
      </c>
      <c r="C86" s="22">
        <v>1890</v>
      </c>
      <c r="D86" s="23">
        <f t="shared" si="14"/>
        <v>5.351170568561869</v>
      </c>
      <c r="E86" s="22">
        <v>1419</v>
      </c>
      <c r="F86" s="22">
        <v>1586</v>
      </c>
      <c r="G86" s="23">
        <f t="shared" si="15"/>
        <v>11.768851303735019</v>
      </c>
      <c r="H86" s="22">
        <v>375</v>
      </c>
      <c r="I86" s="22">
        <v>304</v>
      </c>
      <c r="J86" s="23">
        <f t="shared" si="16"/>
        <v>-18.933333333333337</v>
      </c>
      <c r="L86" s="34"/>
      <c r="M86" s="35"/>
    </row>
    <row r="87" spans="1:13" ht="32.25" customHeight="1">
      <c r="A87" s="26" t="s">
        <v>17</v>
      </c>
      <c r="B87" s="22">
        <v>419</v>
      </c>
      <c r="C87" s="22">
        <v>595</v>
      </c>
      <c r="D87" s="27">
        <f t="shared" si="14"/>
        <v>42.004773269689736</v>
      </c>
      <c r="E87" s="22">
        <v>418</v>
      </c>
      <c r="F87" s="22">
        <v>593</v>
      </c>
      <c r="G87" s="23">
        <f t="shared" si="15"/>
        <v>41.86602870813397</v>
      </c>
      <c r="H87" s="22">
        <v>1</v>
      </c>
      <c r="I87" s="22">
        <v>2</v>
      </c>
      <c r="J87" s="23" t="s">
        <v>37</v>
      </c>
      <c r="L87" s="34"/>
      <c r="M87" s="35"/>
    </row>
    <row r="88" spans="1:10" ht="32.25" customHeight="1">
      <c r="A88" s="30" t="s">
        <v>33</v>
      </c>
      <c r="B88" s="31">
        <f>SUM(B79:B87)</f>
        <v>17577</v>
      </c>
      <c r="C88" s="31">
        <f>SUM(C79:C87)</f>
        <v>18311</v>
      </c>
      <c r="D88" s="23">
        <f t="shared" si="14"/>
        <v>4.175911702793428</v>
      </c>
      <c r="E88" s="31">
        <f>SUM(E79:E87)</f>
        <v>15122</v>
      </c>
      <c r="F88" s="31">
        <f>SUM(F79:F87)</f>
        <v>15826</v>
      </c>
      <c r="G88" s="23">
        <f t="shared" si="15"/>
        <v>4.655468853326283</v>
      </c>
      <c r="H88" s="31">
        <f>SUM(H79:H87)</f>
        <v>2455</v>
      </c>
      <c r="I88" s="31">
        <f>SUM(I79:I87)</f>
        <v>2487</v>
      </c>
      <c r="J88" s="23">
        <f t="shared" si="16"/>
        <v>1.303462321792253</v>
      </c>
    </row>
    <row r="89" s="16" customFormat="1" ht="12.75" customHeight="1">
      <c r="K89" s="14"/>
    </row>
    <row r="90" s="16" customFormat="1" ht="12.75" customHeight="1">
      <c r="K90" s="14"/>
    </row>
    <row r="91" s="16" customFormat="1" ht="12.75" customHeight="1">
      <c r="K91" s="14"/>
    </row>
    <row r="92" s="16" customFormat="1" ht="1.5" customHeight="1">
      <c r="K92" s="14"/>
    </row>
    <row r="93" spans="1:11" s="16" customFormat="1" ht="22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4"/>
    </row>
    <row r="94" spans="1:10" ht="32.25" customHeight="1" thickBot="1">
      <c r="A94" s="281" t="s">
        <v>41</v>
      </c>
      <c r="B94" s="281"/>
      <c r="C94" s="281"/>
      <c r="D94" s="281"/>
      <c r="E94" s="281"/>
      <c r="F94" s="281"/>
      <c r="G94" s="281"/>
      <c r="H94" s="281"/>
      <c r="I94" s="281"/>
      <c r="J94" s="281"/>
    </row>
    <row r="95" spans="1:14" s="18" customFormat="1" ht="40.5" customHeight="1" thickBot="1" thickTop="1">
      <c r="A95" s="282" t="s">
        <v>20</v>
      </c>
      <c r="B95" s="284" t="s">
        <v>21</v>
      </c>
      <c r="C95" s="284"/>
      <c r="D95" s="284"/>
      <c r="E95" s="284" t="s">
        <v>22</v>
      </c>
      <c r="F95" s="284"/>
      <c r="G95" s="284"/>
      <c r="H95" s="284" t="s">
        <v>195</v>
      </c>
      <c r="I95" s="284"/>
      <c r="J95" s="284"/>
      <c r="K95" s="17"/>
      <c r="M95" s="13"/>
      <c r="N95" s="13"/>
    </row>
    <row r="96" spans="1:10" ht="77.25" customHeight="1" thickBot="1" thickTop="1">
      <c r="A96" s="283"/>
      <c r="B96" s="19">
        <v>2013</v>
      </c>
      <c r="C96" s="19">
        <v>2014</v>
      </c>
      <c r="D96" s="20" t="s">
        <v>23</v>
      </c>
      <c r="E96" s="19">
        <v>2013</v>
      </c>
      <c r="F96" s="19">
        <v>2014</v>
      </c>
      <c r="G96" s="20" t="s">
        <v>24</v>
      </c>
      <c r="H96" s="19">
        <v>2013</v>
      </c>
      <c r="I96" s="19">
        <v>2014</v>
      </c>
      <c r="J96" s="20" t="s">
        <v>23</v>
      </c>
    </row>
    <row r="97" spans="1:12" ht="30.75" customHeight="1" thickBot="1" thickTop="1">
      <c r="A97" s="21" t="s">
        <v>25</v>
      </c>
      <c r="B97" s="22">
        <v>16434</v>
      </c>
      <c r="C97" s="22">
        <v>12486</v>
      </c>
      <c r="D97" s="27">
        <f aca="true" t="shared" si="17" ref="D97:D106">IF(B97=0," ",C97/B97*100-100)</f>
        <v>-24.023366192040896</v>
      </c>
      <c r="E97" s="22">
        <v>4243</v>
      </c>
      <c r="F97" s="22">
        <v>3725</v>
      </c>
      <c r="G97" s="23">
        <f aca="true" t="shared" si="18" ref="G97:G106">F97/C97*100</f>
        <v>29.8334134230338</v>
      </c>
      <c r="H97" s="22">
        <v>708</v>
      </c>
      <c r="I97" s="22">
        <v>551</v>
      </c>
      <c r="J97" s="23">
        <f aca="true" t="shared" si="19" ref="J97:J104">IF(H97=0," ",I97/H97*100-100)</f>
        <v>-22.175141242937855</v>
      </c>
      <c r="L97" s="24"/>
    </row>
    <row r="98" spans="1:12" ht="32.25" customHeight="1" thickBot="1" thickTop="1">
      <c r="A98" s="26" t="s">
        <v>26</v>
      </c>
      <c r="B98" s="22">
        <v>2369</v>
      </c>
      <c r="C98" s="22">
        <v>3633</v>
      </c>
      <c r="D98" s="27">
        <f t="shared" si="17"/>
        <v>53.355846348670326</v>
      </c>
      <c r="E98" s="22">
        <v>1658</v>
      </c>
      <c r="F98" s="22">
        <v>1623</v>
      </c>
      <c r="G98" s="23">
        <f t="shared" si="18"/>
        <v>44.67382328654005</v>
      </c>
      <c r="H98" s="22">
        <v>111</v>
      </c>
      <c r="I98" s="22">
        <v>51</v>
      </c>
      <c r="J98" s="23">
        <f t="shared" si="19"/>
        <v>-54.05405405405405</v>
      </c>
      <c r="L98" s="24"/>
    </row>
    <row r="99" spans="1:12" ht="32.25" customHeight="1" thickBot="1" thickTop="1">
      <c r="A99" s="26" t="s">
        <v>27</v>
      </c>
      <c r="B99" s="22">
        <v>1115</v>
      </c>
      <c r="C99" s="22">
        <v>1095</v>
      </c>
      <c r="D99" s="23">
        <f t="shared" si="17"/>
        <v>-1.7937219730941791</v>
      </c>
      <c r="E99" s="22">
        <v>875</v>
      </c>
      <c r="F99" s="22">
        <v>823</v>
      </c>
      <c r="G99" s="23">
        <f t="shared" si="18"/>
        <v>75.15981735159816</v>
      </c>
      <c r="H99" s="22">
        <v>105</v>
      </c>
      <c r="I99" s="22">
        <v>90</v>
      </c>
      <c r="J99" s="23">
        <f t="shared" si="19"/>
        <v>-14.285714285714292</v>
      </c>
      <c r="L99" s="24"/>
    </row>
    <row r="100" spans="1:12" ht="32.25" customHeight="1" thickBot="1" thickTop="1">
      <c r="A100" s="26" t="s">
        <v>28</v>
      </c>
      <c r="B100" s="22">
        <v>2285</v>
      </c>
      <c r="C100" s="22">
        <v>1998</v>
      </c>
      <c r="D100" s="27">
        <f t="shared" si="17"/>
        <v>-12.560175054704587</v>
      </c>
      <c r="E100" s="22">
        <v>1279</v>
      </c>
      <c r="F100" s="22">
        <v>1108</v>
      </c>
      <c r="G100" s="23">
        <f t="shared" si="18"/>
        <v>55.45545545545546</v>
      </c>
      <c r="H100" s="22">
        <v>170</v>
      </c>
      <c r="I100" s="22">
        <v>119</v>
      </c>
      <c r="J100" s="29">
        <f t="shared" si="19"/>
        <v>-30</v>
      </c>
      <c r="L100" s="24"/>
    </row>
    <row r="101" spans="1:12" ht="32.25" customHeight="1" thickBot="1" thickTop="1">
      <c r="A101" s="26" t="s">
        <v>29</v>
      </c>
      <c r="B101" s="22">
        <v>2051</v>
      </c>
      <c r="C101" s="22">
        <v>2256</v>
      </c>
      <c r="D101" s="27">
        <f t="shared" si="17"/>
        <v>9.995124329595328</v>
      </c>
      <c r="E101" s="22">
        <v>1354</v>
      </c>
      <c r="F101" s="22">
        <v>1353</v>
      </c>
      <c r="G101" s="29">
        <f t="shared" si="18"/>
        <v>59.97340425531915</v>
      </c>
      <c r="H101" s="22">
        <v>84</v>
      </c>
      <c r="I101" s="22">
        <v>77</v>
      </c>
      <c r="J101" s="23">
        <f t="shared" si="19"/>
        <v>-8.333333333333343</v>
      </c>
      <c r="L101" s="24"/>
    </row>
    <row r="102" spans="1:12" ht="32.25" customHeight="1" thickBot="1" thickTop="1">
      <c r="A102" s="26" t="s">
        <v>30</v>
      </c>
      <c r="B102" s="22">
        <v>1577</v>
      </c>
      <c r="C102" s="22">
        <v>1490</v>
      </c>
      <c r="D102" s="27">
        <f t="shared" si="17"/>
        <v>-5.5168040583386215</v>
      </c>
      <c r="E102" s="22">
        <v>1046</v>
      </c>
      <c r="F102" s="22">
        <v>1162</v>
      </c>
      <c r="G102" s="27">
        <f t="shared" si="18"/>
        <v>77.98657718120805</v>
      </c>
      <c r="H102" s="22">
        <v>123</v>
      </c>
      <c r="I102" s="22">
        <v>63</v>
      </c>
      <c r="J102" s="23">
        <f t="shared" si="19"/>
        <v>-48.78048780487805</v>
      </c>
      <c r="L102" s="24"/>
    </row>
    <row r="103" spans="1:12" ht="32.25" customHeight="1" thickBot="1" thickTop="1">
      <c r="A103" s="26" t="s">
        <v>31</v>
      </c>
      <c r="B103" s="22">
        <v>2260</v>
      </c>
      <c r="C103" s="22">
        <v>2373</v>
      </c>
      <c r="D103" s="29">
        <f t="shared" si="17"/>
        <v>5</v>
      </c>
      <c r="E103" s="22">
        <v>1011</v>
      </c>
      <c r="F103" s="22">
        <v>1149</v>
      </c>
      <c r="G103" s="23">
        <f t="shared" si="18"/>
        <v>48.419721871049305</v>
      </c>
      <c r="H103" s="22">
        <v>70</v>
      </c>
      <c r="I103" s="22">
        <v>74</v>
      </c>
      <c r="J103" s="23">
        <f t="shared" si="19"/>
        <v>5.714285714285722</v>
      </c>
      <c r="L103" s="24"/>
    </row>
    <row r="104" spans="1:12" ht="32.25" customHeight="1" thickBot="1" thickTop="1">
      <c r="A104" s="26" t="s">
        <v>32</v>
      </c>
      <c r="B104" s="22">
        <v>2093</v>
      </c>
      <c r="C104" s="22">
        <v>2246</v>
      </c>
      <c r="D104" s="23">
        <f t="shared" si="17"/>
        <v>7.310081223124712</v>
      </c>
      <c r="E104" s="22">
        <v>1327</v>
      </c>
      <c r="F104" s="22">
        <v>1543</v>
      </c>
      <c r="G104" s="23">
        <f t="shared" si="18"/>
        <v>68.69991095280498</v>
      </c>
      <c r="H104" s="22">
        <v>185</v>
      </c>
      <c r="I104" s="22">
        <v>167</v>
      </c>
      <c r="J104" s="23">
        <f t="shared" si="19"/>
        <v>-9.729729729729726</v>
      </c>
      <c r="L104" s="24"/>
    </row>
    <row r="105" spans="1:12" ht="32.25" customHeight="1" thickBot="1" thickTop="1">
      <c r="A105" s="26" t="s">
        <v>17</v>
      </c>
      <c r="B105" s="22">
        <v>181</v>
      </c>
      <c r="C105" s="22">
        <v>176</v>
      </c>
      <c r="D105" s="23">
        <f t="shared" si="17"/>
        <v>-2.762430939226519</v>
      </c>
      <c r="E105" s="22">
        <v>109</v>
      </c>
      <c r="F105" s="22">
        <v>176</v>
      </c>
      <c r="G105" s="27">
        <f t="shared" si="18"/>
        <v>100</v>
      </c>
      <c r="H105" s="22">
        <v>2</v>
      </c>
      <c r="I105" s="22">
        <v>2</v>
      </c>
      <c r="J105" s="23" t="s">
        <v>37</v>
      </c>
      <c r="L105" s="24"/>
    </row>
    <row r="106" spans="1:14" ht="32.25" customHeight="1" thickBot="1" thickTop="1">
      <c r="A106" s="30" t="s">
        <v>33</v>
      </c>
      <c r="B106" s="31">
        <f>SUM(B97:B105)</f>
        <v>30365</v>
      </c>
      <c r="C106" s="31">
        <f>SUM(C97:C105)</f>
        <v>27753</v>
      </c>
      <c r="D106" s="23">
        <f t="shared" si="17"/>
        <v>-8.60200889181624</v>
      </c>
      <c r="E106" s="31">
        <f>SUM(E97:E105)</f>
        <v>12902</v>
      </c>
      <c r="F106" s="19">
        <v>12662</v>
      </c>
      <c r="G106" s="23">
        <f t="shared" si="18"/>
        <v>45.623896515691996</v>
      </c>
      <c r="H106" s="31">
        <f>SUM(H97:H105)</f>
        <v>1558</v>
      </c>
      <c r="I106" s="31">
        <f>SUM(I97:I105)</f>
        <v>1194</v>
      </c>
      <c r="J106" s="23">
        <f>IF(H106=0," ",I106/H106*100-100)</f>
        <v>-23.363286264441598</v>
      </c>
      <c r="M106" s="32"/>
      <c r="N106" s="32"/>
    </row>
    <row r="107" spans="1:11" s="16" customFormat="1" ht="14.25" customHeight="1">
      <c r="A107" s="287"/>
      <c r="B107" s="287"/>
      <c r="C107" s="287"/>
      <c r="D107" s="287"/>
      <c r="E107" s="287"/>
      <c r="F107" s="287"/>
      <c r="G107" s="287"/>
      <c r="H107" s="287"/>
      <c r="I107" s="287"/>
      <c r="J107" s="287"/>
      <c r="K107" s="14"/>
    </row>
    <row r="108" spans="4:11" s="16" customFormat="1" ht="27" customHeight="1">
      <c r="D108" s="33"/>
      <c r="K108" s="14"/>
    </row>
    <row r="109" spans="1:10" ht="45" customHeight="1" thickBot="1">
      <c r="A109" s="286" t="s">
        <v>20</v>
      </c>
      <c r="B109" s="279" t="s">
        <v>34</v>
      </c>
      <c r="C109" s="279"/>
      <c r="D109" s="279"/>
      <c r="E109" s="279" t="s">
        <v>35</v>
      </c>
      <c r="F109" s="279"/>
      <c r="G109" s="279"/>
      <c r="H109" s="279" t="s">
        <v>43</v>
      </c>
      <c r="I109" s="279"/>
      <c r="J109" s="279"/>
    </row>
    <row r="110" spans="1:10" ht="45.75" customHeight="1" thickBot="1" thickTop="1">
      <c r="A110" s="283"/>
      <c r="B110" s="19">
        <v>2013</v>
      </c>
      <c r="C110" s="19">
        <v>2014</v>
      </c>
      <c r="D110" s="20" t="s">
        <v>23</v>
      </c>
      <c r="E110" s="19">
        <v>2013</v>
      </c>
      <c r="F110" s="19">
        <v>2014</v>
      </c>
      <c r="G110" s="20" t="s">
        <v>23</v>
      </c>
      <c r="H110" s="19">
        <v>2013</v>
      </c>
      <c r="I110" s="19">
        <v>2014</v>
      </c>
      <c r="J110" s="20" t="s">
        <v>23</v>
      </c>
    </row>
    <row r="111" spans="1:13" ht="30.75" customHeight="1" thickBot="1" thickTop="1">
      <c r="A111" s="21" t="s">
        <v>25</v>
      </c>
      <c r="B111" s="22">
        <v>5918</v>
      </c>
      <c r="C111" s="22">
        <v>5122</v>
      </c>
      <c r="D111" s="23">
        <f aca="true" t="shared" si="20" ref="D111:D120">IF(B111=0," ",C111/B111*100-100)</f>
        <v>-13.45049003041568</v>
      </c>
      <c r="E111" s="22">
        <v>4754</v>
      </c>
      <c r="F111" s="22">
        <v>4179</v>
      </c>
      <c r="G111" s="23">
        <f aca="true" t="shared" si="21" ref="G111:G120">IF(E111=0," ",F111/E111*100-100)</f>
        <v>-12.09507782919647</v>
      </c>
      <c r="H111" s="22">
        <v>1166</v>
      </c>
      <c r="I111" s="22">
        <v>943</v>
      </c>
      <c r="J111" s="23">
        <f aca="true" t="shared" si="22" ref="J111:J117">IF(H111=0," ",I111/H111*100-100)</f>
        <v>-19.125214408233276</v>
      </c>
      <c r="L111" s="34"/>
      <c r="M111" s="35"/>
    </row>
    <row r="112" spans="1:13" ht="32.25" customHeight="1">
      <c r="A112" s="26" t="s">
        <v>26</v>
      </c>
      <c r="B112" s="22">
        <v>2213</v>
      </c>
      <c r="C112" s="22">
        <v>2037</v>
      </c>
      <c r="D112" s="27">
        <f t="shared" si="20"/>
        <v>-7.953004970628115</v>
      </c>
      <c r="E112" s="22">
        <v>2048</v>
      </c>
      <c r="F112" s="22">
        <v>1966</v>
      </c>
      <c r="G112" s="23">
        <f t="shared" si="21"/>
        <v>-4.00390625</v>
      </c>
      <c r="H112" s="22">
        <v>165</v>
      </c>
      <c r="I112" s="22">
        <v>71</v>
      </c>
      <c r="J112" s="23">
        <f t="shared" si="22"/>
        <v>-56.96969696969697</v>
      </c>
      <c r="K112" s="14" t="s">
        <v>18</v>
      </c>
      <c r="L112" s="34"/>
      <c r="M112" s="35"/>
    </row>
    <row r="113" spans="1:13" ht="32.25" customHeight="1">
      <c r="A113" s="26" t="s">
        <v>27</v>
      </c>
      <c r="B113" s="22">
        <v>1124</v>
      </c>
      <c r="C113" s="22">
        <v>1065</v>
      </c>
      <c r="D113" s="23">
        <f t="shared" si="20"/>
        <v>-5.2491103202847</v>
      </c>
      <c r="E113" s="22">
        <v>977</v>
      </c>
      <c r="F113" s="22">
        <v>953</v>
      </c>
      <c r="G113" s="23">
        <f t="shared" si="21"/>
        <v>-2.4564994882292694</v>
      </c>
      <c r="H113" s="22">
        <v>147</v>
      </c>
      <c r="I113" s="22">
        <v>112</v>
      </c>
      <c r="J113" s="23">
        <f t="shared" si="22"/>
        <v>-23.80952380952381</v>
      </c>
      <c r="L113" s="34"/>
      <c r="M113" s="35"/>
    </row>
    <row r="114" spans="1:15" ht="38.25" customHeight="1">
      <c r="A114" s="26" t="s">
        <v>28</v>
      </c>
      <c r="B114" s="22">
        <v>1866</v>
      </c>
      <c r="C114" s="22">
        <v>1485</v>
      </c>
      <c r="D114" s="23">
        <f t="shared" si="20"/>
        <v>-20.41800643086816</v>
      </c>
      <c r="E114" s="22">
        <v>1601</v>
      </c>
      <c r="F114" s="22">
        <v>1310</v>
      </c>
      <c r="G114" s="23">
        <f t="shared" si="21"/>
        <v>-18.17613991255466</v>
      </c>
      <c r="H114" s="22">
        <v>265</v>
      </c>
      <c r="I114" s="22">
        <v>175</v>
      </c>
      <c r="J114" s="23">
        <f t="shared" si="22"/>
        <v>-33.9622641509434</v>
      </c>
      <c r="L114" s="34"/>
      <c r="M114" s="35"/>
      <c r="O114" s="13" t="s">
        <v>18</v>
      </c>
    </row>
    <row r="115" spans="1:13" ht="32.25" customHeight="1">
      <c r="A115" s="26" t="s">
        <v>29</v>
      </c>
      <c r="B115" s="22">
        <v>1833</v>
      </c>
      <c r="C115" s="22">
        <v>1733</v>
      </c>
      <c r="D115" s="23">
        <f t="shared" si="20"/>
        <v>-5.455537370430989</v>
      </c>
      <c r="E115" s="22">
        <v>1704</v>
      </c>
      <c r="F115" s="22">
        <v>1627</v>
      </c>
      <c r="G115" s="23">
        <f t="shared" si="21"/>
        <v>-4.518779342723008</v>
      </c>
      <c r="H115" s="22">
        <v>129</v>
      </c>
      <c r="I115" s="22">
        <v>106</v>
      </c>
      <c r="J115" s="23">
        <f t="shared" si="22"/>
        <v>-17.82945736434108</v>
      </c>
      <c r="L115" s="34"/>
      <c r="M115" s="35"/>
    </row>
    <row r="116" spans="1:13" ht="32.25" customHeight="1">
      <c r="A116" s="26" t="s">
        <v>30</v>
      </c>
      <c r="B116" s="22">
        <v>1526</v>
      </c>
      <c r="C116" s="22">
        <v>1528</v>
      </c>
      <c r="D116" s="23">
        <f t="shared" si="20"/>
        <v>0.13106159895150427</v>
      </c>
      <c r="E116" s="22">
        <v>1323</v>
      </c>
      <c r="F116" s="22">
        <v>1427</v>
      </c>
      <c r="G116" s="23">
        <f t="shared" si="21"/>
        <v>7.860922146636426</v>
      </c>
      <c r="H116" s="22">
        <v>203</v>
      </c>
      <c r="I116" s="22">
        <v>101</v>
      </c>
      <c r="J116" s="23">
        <f t="shared" si="22"/>
        <v>-50.24630541871921</v>
      </c>
      <c r="L116" s="34"/>
      <c r="M116" s="35"/>
    </row>
    <row r="117" spans="1:13" ht="32.25" customHeight="1">
      <c r="A117" s="26" t="s">
        <v>31</v>
      </c>
      <c r="B117" s="22">
        <v>1346</v>
      </c>
      <c r="C117" s="22">
        <v>1612</v>
      </c>
      <c r="D117" s="23">
        <f t="shared" si="20"/>
        <v>19.762258543833582</v>
      </c>
      <c r="E117" s="22">
        <v>1240</v>
      </c>
      <c r="F117" s="22">
        <v>1514</v>
      </c>
      <c r="G117" s="23">
        <f t="shared" si="21"/>
        <v>22.096774193548384</v>
      </c>
      <c r="H117" s="22">
        <v>106</v>
      </c>
      <c r="I117" s="22">
        <v>98</v>
      </c>
      <c r="J117" s="23">
        <f t="shared" si="22"/>
        <v>-7.547169811320757</v>
      </c>
      <c r="L117" s="34"/>
      <c r="M117" s="35"/>
    </row>
    <row r="118" spans="1:13" ht="32.25" customHeight="1">
      <c r="A118" s="26" t="s">
        <v>32</v>
      </c>
      <c r="B118" s="22">
        <v>1890</v>
      </c>
      <c r="C118" s="22">
        <v>2030</v>
      </c>
      <c r="D118" s="23">
        <f t="shared" si="20"/>
        <v>7.407407407407419</v>
      </c>
      <c r="E118" s="22">
        <v>1586</v>
      </c>
      <c r="F118" s="22">
        <v>1750</v>
      </c>
      <c r="G118" s="23">
        <f t="shared" si="21"/>
        <v>10.340479192938218</v>
      </c>
      <c r="H118" s="22">
        <v>304</v>
      </c>
      <c r="I118" s="22">
        <v>280</v>
      </c>
      <c r="J118" s="23">
        <f>IF(H118=0," ",I118/H118*100-100)</f>
        <v>-7.89473684210526</v>
      </c>
      <c r="L118" s="34"/>
      <c r="M118" s="35"/>
    </row>
    <row r="119" spans="1:13" ht="32.25" customHeight="1">
      <c r="A119" s="26" t="s">
        <v>17</v>
      </c>
      <c r="B119" s="22">
        <v>595</v>
      </c>
      <c r="C119" s="22">
        <v>570</v>
      </c>
      <c r="D119" s="23">
        <f t="shared" si="20"/>
        <v>-4.201680672268907</v>
      </c>
      <c r="E119" s="22">
        <v>593</v>
      </c>
      <c r="F119" s="22">
        <v>568</v>
      </c>
      <c r="G119" s="23">
        <f t="shared" si="21"/>
        <v>-4.215851602023619</v>
      </c>
      <c r="H119" s="22">
        <v>2</v>
      </c>
      <c r="I119" s="22">
        <v>2</v>
      </c>
      <c r="J119" s="23" t="s">
        <v>37</v>
      </c>
      <c r="L119" s="34"/>
      <c r="M119" s="35"/>
    </row>
    <row r="120" spans="1:10" ht="32.25" customHeight="1">
      <c r="A120" s="30" t="s">
        <v>33</v>
      </c>
      <c r="B120" s="31">
        <f>SUM(B111:B119)</f>
        <v>18311</v>
      </c>
      <c r="C120" s="31">
        <f>SUM(C111:C119)</f>
        <v>17182</v>
      </c>
      <c r="D120" s="23">
        <f t="shared" si="20"/>
        <v>-6.165692752989997</v>
      </c>
      <c r="E120" s="31">
        <f>SUM(E111:E119)</f>
        <v>15826</v>
      </c>
      <c r="F120" s="31">
        <f>SUM(F111:F119)</f>
        <v>15294</v>
      </c>
      <c r="G120" s="23">
        <f t="shared" si="21"/>
        <v>-3.3615569316314975</v>
      </c>
      <c r="H120" s="31">
        <f>SUM(H111:H119)</f>
        <v>2487</v>
      </c>
      <c r="I120" s="31">
        <f>I111+I112+I113+I114+I115+I116+I117+I118</f>
        <v>1886</v>
      </c>
      <c r="J120" s="23">
        <f>IF(H120=0," ",I120/H120*100-100)</f>
        <v>-24.16566143948532</v>
      </c>
    </row>
    <row r="121" spans="1:11" s="16" customFormat="1" ht="18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14"/>
    </row>
    <row r="122" spans="5:11" s="16" customFormat="1" ht="33" customHeight="1">
      <c r="E122" s="33"/>
      <c r="K122" s="14"/>
    </row>
    <row r="123" spans="1:10" ht="32.25" customHeight="1" thickBot="1">
      <c r="A123" s="281" t="s">
        <v>42</v>
      </c>
      <c r="B123" s="281"/>
      <c r="C123" s="281"/>
      <c r="D123" s="281"/>
      <c r="E123" s="281"/>
      <c r="F123" s="281"/>
      <c r="G123" s="281"/>
      <c r="H123" s="281"/>
      <c r="I123" s="281"/>
      <c r="J123" s="281"/>
    </row>
    <row r="124" spans="1:11" s="18" customFormat="1" ht="40.5" customHeight="1" thickBot="1" thickTop="1">
      <c r="A124" s="282" t="s">
        <v>20</v>
      </c>
      <c r="B124" s="284" t="s">
        <v>21</v>
      </c>
      <c r="C124" s="284"/>
      <c r="D124" s="284"/>
      <c r="E124" s="284" t="s">
        <v>22</v>
      </c>
      <c r="F124" s="284"/>
      <c r="G124" s="284"/>
      <c r="H124" s="284" t="s">
        <v>195</v>
      </c>
      <c r="I124" s="284"/>
      <c r="J124" s="284"/>
      <c r="K124" s="17"/>
    </row>
    <row r="125" spans="1:10" ht="63" customHeight="1" thickBot="1" thickTop="1">
      <c r="A125" s="283"/>
      <c r="B125" s="19">
        <v>2014</v>
      </c>
      <c r="C125" s="19">
        <v>2015</v>
      </c>
      <c r="D125" s="20" t="s">
        <v>23</v>
      </c>
      <c r="E125" s="19">
        <v>2014</v>
      </c>
      <c r="F125" s="19">
        <v>2015</v>
      </c>
      <c r="G125" s="20" t="s">
        <v>24</v>
      </c>
      <c r="H125" s="19">
        <v>2014</v>
      </c>
      <c r="I125" s="19">
        <v>2015</v>
      </c>
      <c r="J125" s="20" t="s">
        <v>23</v>
      </c>
    </row>
    <row r="126" spans="1:14" ht="30.75" customHeight="1" thickBot="1" thickTop="1">
      <c r="A126" s="21" t="s">
        <v>25</v>
      </c>
      <c r="B126" s="22">
        <v>12486</v>
      </c>
      <c r="C126" s="39">
        <v>11212</v>
      </c>
      <c r="D126" s="23">
        <f aca="true" t="shared" si="23" ref="D126:D135">IF(B126=0," ",C126/B126*100-100)</f>
        <v>-10.20342783917988</v>
      </c>
      <c r="E126" s="22">
        <v>3725</v>
      </c>
      <c r="F126" s="22">
        <v>3417</v>
      </c>
      <c r="G126" s="23">
        <f aca="true" t="shared" si="24" ref="G126:G133">F126/C126*100</f>
        <v>30.476275419193723</v>
      </c>
      <c r="H126" s="22">
        <v>551</v>
      </c>
      <c r="I126" s="22">
        <v>319</v>
      </c>
      <c r="J126" s="23">
        <f aca="true" t="shared" si="25" ref="J126:J133">IF(H126=0," ",I126/H126*100-100)</f>
        <v>-42.10526315789473</v>
      </c>
      <c r="L126" s="24"/>
      <c r="M126" s="25"/>
      <c r="N126" s="25"/>
    </row>
    <row r="127" spans="1:14" ht="32.25" customHeight="1">
      <c r="A127" s="26" t="s">
        <v>26</v>
      </c>
      <c r="B127" s="22">
        <v>3633</v>
      </c>
      <c r="C127" s="39">
        <v>3277</v>
      </c>
      <c r="D127" s="23">
        <f t="shared" si="23"/>
        <v>-9.799064134324254</v>
      </c>
      <c r="E127" s="22">
        <v>1623</v>
      </c>
      <c r="F127" s="22">
        <v>1709</v>
      </c>
      <c r="G127" s="23">
        <f t="shared" si="24"/>
        <v>52.15135794934391</v>
      </c>
      <c r="H127" s="22">
        <v>51</v>
      </c>
      <c r="I127" s="22">
        <v>123</v>
      </c>
      <c r="J127" s="23">
        <f t="shared" si="25"/>
        <v>141.17647058823528</v>
      </c>
      <c r="L127" s="24"/>
      <c r="M127" s="25"/>
      <c r="N127" s="25"/>
    </row>
    <row r="128" spans="1:14" ht="32.25" customHeight="1">
      <c r="A128" s="26" t="s">
        <v>27</v>
      </c>
      <c r="B128" s="22">
        <v>1095</v>
      </c>
      <c r="C128" s="39">
        <v>1149</v>
      </c>
      <c r="D128" s="23">
        <f t="shared" si="23"/>
        <v>4.93150684931507</v>
      </c>
      <c r="E128" s="22">
        <v>823</v>
      </c>
      <c r="F128" s="22">
        <v>858</v>
      </c>
      <c r="G128" s="23">
        <f t="shared" si="24"/>
        <v>74.67362924281984</v>
      </c>
      <c r="H128" s="22">
        <v>90</v>
      </c>
      <c r="I128" s="22">
        <v>66</v>
      </c>
      <c r="J128" s="23">
        <f t="shared" si="25"/>
        <v>-26.66666666666667</v>
      </c>
      <c r="L128" s="24" t="s">
        <v>18</v>
      </c>
      <c r="M128" s="25"/>
      <c r="N128" s="28"/>
    </row>
    <row r="129" spans="1:14" ht="32.25" customHeight="1">
      <c r="A129" s="26" t="s">
        <v>28</v>
      </c>
      <c r="B129" s="22">
        <v>1998</v>
      </c>
      <c r="C129" s="39">
        <v>1738</v>
      </c>
      <c r="D129" s="27">
        <f t="shared" si="23"/>
        <v>-13.013013013013008</v>
      </c>
      <c r="E129" s="22">
        <v>1108</v>
      </c>
      <c r="F129" s="22">
        <v>1130</v>
      </c>
      <c r="G129" s="27">
        <f t="shared" si="24"/>
        <v>65.01726121979287</v>
      </c>
      <c r="H129" s="22">
        <v>119</v>
      </c>
      <c r="I129" s="22">
        <v>77</v>
      </c>
      <c r="J129" s="29">
        <f t="shared" si="25"/>
        <v>-35.294117647058826</v>
      </c>
      <c r="L129" s="24"/>
      <c r="M129" s="25"/>
      <c r="N129" s="28"/>
    </row>
    <row r="130" spans="1:14" ht="32.25" customHeight="1">
      <c r="A130" s="26" t="s">
        <v>29</v>
      </c>
      <c r="B130" s="22">
        <v>2256</v>
      </c>
      <c r="C130" s="39">
        <v>1838</v>
      </c>
      <c r="D130" s="23">
        <f t="shared" si="23"/>
        <v>-18.52836879432624</v>
      </c>
      <c r="E130" s="22">
        <v>1353</v>
      </c>
      <c r="F130" s="22">
        <v>1208</v>
      </c>
      <c r="G130" s="23">
        <f t="shared" si="24"/>
        <v>65.72361262241567</v>
      </c>
      <c r="H130" s="22">
        <v>77</v>
      </c>
      <c r="I130" s="22">
        <v>74</v>
      </c>
      <c r="J130" s="23">
        <f t="shared" si="25"/>
        <v>-3.896103896103895</v>
      </c>
      <c r="L130" s="24"/>
      <c r="M130" s="25"/>
      <c r="N130" s="28" t="s">
        <v>18</v>
      </c>
    </row>
    <row r="131" spans="1:14" ht="32.25" customHeight="1">
      <c r="A131" s="26" t="s">
        <v>30</v>
      </c>
      <c r="B131" s="22">
        <v>1490</v>
      </c>
      <c r="C131" s="39">
        <v>1370</v>
      </c>
      <c r="D131" s="23">
        <f t="shared" si="23"/>
        <v>-8.053691275167779</v>
      </c>
      <c r="E131" s="22">
        <v>1162</v>
      </c>
      <c r="F131" s="22">
        <v>1105</v>
      </c>
      <c r="G131" s="23">
        <f t="shared" si="24"/>
        <v>80.65693430656934</v>
      </c>
      <c r="H131" s="22">
        <v>63</v>
      </c>
      <c r="I131" s="22">
        <v>56</v>
      </c>
      <c r="J131" s="23">
        <f t="shared" si="25"/>
        <v>-11.111111111111114</v>
      </c>
      <c r="L131" s="24"/>
      <c r="M131" s="25"/>
      <c r="N131" s="28"/>
    </row>
    <row r="132" spans="1:14" ht="32.25" customHeight="1">
      <c r="A132" s="26" t="s">
        <v>31</v>
      </c>
      <c r="B132" s="22">
        <v>2373</v>
      </c>
      <c r="C132" s="39">
        <v>1965</v>
      </c>
      <c r="D132" s="23">
        <f t="shared" si="23"/>
        <v>-17.19342604298356</v>
      </c>
      <c r="E132" s="22">
        <v>1149</v>
      </c>
      <c r="F132" s="22">
        <v>1320</v>
      </c>
      <c r="G132" s="23">
        <f t="shared" si="24"/>
        <v>67.17557251908397</v>
      </c>
      <c r="H132" s="22">
        <v>74</v>
      </c>
      <c r="I132" s="22">
        <v>49</v>
      </c>
      <c r="J132" s="23">
        <f t="shared" si="25"/>
        <v>-33.78378378378379</v>
      </c>
      <c r="L132" s="24"/>
      <c r="M132" s="25"/>
      <c r="N132" s="28"/>
    </row>
    <row r="133" spans="1:14" ht="32.25" customHeight="1">
      <c r="A133" s="26" t="s">
        <v>32</v>
      </c>
      <c r="B133" s="22">
        <v>2246</v>
      </c>
      <c r="C133" s="39">
        <v>2017</v>
      </c>
      <c r="D133" s="23">
        <f t="shared" si="23"/>
        <v>-10.19590382902939</v>
      </c>
      <c r="E133" s="22">
        <v>1543</v>
      </c>
      <c r="F133" s="22">
        <v>1524</v>
      </c>
      <c r="G133" s="23">
        <f t="shared" si="24"/>
        <v>75.55775904809123</v>
      </c>
      <c r="H133" s="22">
        <v>167</v>
      </c>
      <c r="I133" s="22">
        <v>141</v>
      </c>
      <c r="J133" s="23">
        <f t="shared" si="25"/>
        <v>-15.568862275449106</v>
      </c>
      <c r="L133" s="24"/>
      <c r="M133" s="25"/>
      <c r="N133" s="28"/>
    </row>
    <row r="134" spans="1:14" ht="32.25" customHeight="1">
      <c r="A134" s="26" t="s">
        <v>17</v>
      </c>
      <c r="B134" s="22">
        <v>176</v>
      </c>
      <c r="C134" s="39">
        <v>132</v>
      </c>
      <c r="D134" s="27">
        <f t="shared" si="23"/>
        <v>-25</v>
      </c>
      <c r="E134" s="22">
        <v>176</v>
      </c>
      <c r="F134" s="22">
        <v>132</v>
      </c>
      <c r="G134" s="27" t="s">
        <v>37</v>
      </c>
      <c r="H134" s="22">
        <v>2</v>
      </c>
      <c r="I134" s="22" t="s">
        <v>37</v>
      </c>
      <c r="J134" s="23" t="s">
        <v>37</v>
      </c>
      <c r="L134" s="24"/>
      <c r="M134" s="25"/>
      <c r="N134" s="28"/>
    </row>
    <row r="135" spans="1:14" ht="32.25" customHeight="1">
      <c r="A135" s="30" t="s">
        <v>33</v>
      </c>
      <c r="B135" s="31">
        <f>SUM(B126:B134)</f>
        <v>27753</v>
      </c>
      <c r="C135" s="31">
        <f>SUM(C126:C134)</f>
        <v>24698</v>
      </c>
      <c r="D135" s="27">
        <f t="shared" si="23"/>
        <v>-11.007818974525279</v>
      </c>
      <c r="E135" s="31">
        <f>SUM(E126:E134)</f>
        <v>12662</v>
      </c>
      <c r="F135" s="31">
        <f>SUM(F126:F134)</f>
        <v>12403</v>
      </c>
      <c r="G135" s="23">
        <f>F135/C135*100</f>
        <v>50.21864118552109</v>
      </c>
      <c r="H135" s="31">
        <f>SUM(H126:H134)</f>
        <v>1194</v>
      </c>
      <c r="I135" s="31">
        <f>SUM(I126:I134)</f>
        <v>905</v>
      </c>
      <c r="J135" s="23">
        <f>IF(H135=0," ",I135/H135*100-100)</f>
        <v>-24.20435510887772</v>
      </c>
      <c r="M135" s="32"/>
      <c r="N135" s="32"/>
    </row>
    <row r="136" spans="1:11" s="16" customFormat="1" ht="14.25" customHeight="1">
      <c r="A136" s="285"/>
      <c r="B136" s="285"/>
      <c r="C136" s="285"/>
      <c r="D136" s="285"/>
      <c r="E136" s="285"/>
      <c r="F136" s="285"/>
      <c r="G136" s="285"/>
      <c r="H136" s="285"/>
      <c r="I136" s="285"/>
      <c r="J136" s="285"/>
      <c r="K136" s="14"/>
    </row>
    <row r="137" spans="5:11" s="16" customFormat="1" ht="33" customHeight="1">
      <c r="E137" s="33"/>
      <c r="K137" s="14"/>
    </row>
    <row r="138" spans="1:12" ht="45" customHeight="1" thickBot="1">
      <c r="A138" s="286" t="s">
        <v>20</v>
      </c>
      <c r="B138" s="279" t="s">
        <v>34</v>
      </c>
      <c r="C138" s="279"/>
      <c r="D138" s="279"/>
      <c r="E138" s="279" t="s">
        <v>35</v>
      </c>
      <c r="F138" s="279"/>
      <c r="G138" s="279"/>
      <c r="H138" s="279" t="s">
        <v>43</v>
      </c>
      <c r="I138" s="279"/>
      <c r="J138" s="279"/>
      <c r="L138" s="13" t="s">
        <v>18</v>
      </c>
    </row>
    <row r="139" spans="1:10" ht="45.75" customHeight="1" thickBot="1" thickTop="1">
      <c r="A139" s="283"/>
      <c r="B139" s="19">
        <v>2014</v>
      </c>
      <c r="C139" s="19">
        <v>2015</v>
      </c>
      <c r="D139" s="20" t="s">
        <v>23</v>
      </c>
      <c r="E139" s="19">
        <v>2014</v>
      </c>
      <c r="F139" s="19">
        <v>2015</v>
      </c>
      <c r="G139" s="20" t="s">
        <v>23</v>
      </c>
      <c r="H139" s="19">
        <v>2014</v>
      </c>
      <c r="I139" s="19">
        <v>2015</v>
      </c>
      <c r="J139" s="20" t="s">
        <v>23</v>
      </c>
    </row>
    <row r="140" spans="1:13" ht="30.75" customHeight="1" thickBot="1" thickTop="1">
      <c r="A140" s="21" t="s">
        <v>25</v>
      </c>
      <c r="B140" s="22">
        <v>5122</v>
      </c>
      <c r="C140" s="22">
        <v>4392</v>
      </c>
      <c r="D140" s="23">
        <f aca="true" t="shared" si="26" ref="D140:D149">IF(B140=0," ",C140/B140*100-100)</f>
        <v>-14.252245216712225</v>
      </c>
      <c r="E140" s="22">
        <v>4179</v>
      </c>
      <c r="F140" s="22">
        <v>3863</v>
      </c>
      <c r="G140" s="23">
        <f aca="true" t="shared" si="27" ref="G140:G149">IF(E140=0," ",F140/E140*100-100)</f>
        <v>-7.5616176118688685</v>
      </c>
      <c r="H140" s="22">
        <v>943</v>
      </c>
      <c r="I140" s="22">
        <f aca="true" t="shared" si="28" ref="I140:I148">C140-F140</f>
        <v>529</v>
      </c>
      <c r="J140" s="23">
        <f aca="true" t="shared" si="29" ref="J140:J149">IF(H140=0," ",I140/H140*100-100)</f>
        <v>-43.90243902439024</v>
      </c>
      <c r="K140" s="14" t="s">
        <v>18</v>
      </c>
      <c r="L140" s="34"/>
      <c r="M140" s="35"/>
    </row>
    <row r="141" spans="1:13" ht="32.25" customHeight="1">
      <c r="A141" s="26" t="s">
        <v>26</v>
      </c>
      <c r="B141" s="22">
        <v>2037</v>
      </c>
      <c r="C141" s="22">
        <v>2258</v>
      </c>
      <c r="D141" s="23">
        <f t="shared" si="26"/>
        <v>10.849288168875802</v>
      </c>
      <c r="E141" s="22">
        <v>1966</v>
      </c>
      <c r="F141" s="22">
        <v>2069</v>
      </c>
      <c r="G141" s="23">
        <f t="shared" si="27"/>
        <v>5.239064089521861</v>
      </c>
      <c r="H141" s="22">
        <v>71</v>
      </c>
      <c r="I141" s="22">
        <f t="shared" si="28"/>
        <v>189</v>
      </c>
      <c r="J141" s="23">
        <f t="shared" si="29"/>
        <v>166.19718309859155</v>
      </c>
      <c r="K141" s="14" t="s">
        <v>18</v>
      </c>
      <c r="L141" s="34"/>
      <c r="M141" s="35"/>
    </row>
    <row r="142" spans="1:13" ht="32.25" customHeight="1">
      <c r="A142" s="26" t="s">
        <v>27</v>
      </c>
      <c r="B142" s="22">
        <v>1065</v>
      </c>
      <c r="C142" s="22">
        <v>1125</v>
      </c>
      <c r="D142" s="23">
        <f t="shared" si="26"/>
        <v>5.633802816901408</v>
      </c>
      <c r="E142" s="22">
        <v>953</v>
      </c>
      <c r="F142" s="22">
        <v>1032</v>
      </c>
      <c r="G142" s="23">
        <f t="shared" si="27"/>
        <v>8.289611752360955</v>
      </c>
      <c r="H142" s="22">
        <v>112</v>
      </c>
      <c r="I142" s="22">
        <f t="shared" si="28"/>
        <v>93</v>
      </c>
      <c r="J142" s="27">
        <f t="shared" si="29"/>
        <v>-16.964285714285708</v>
      </c>
      <c r="L142" s="34"/>
      <c r="M142" s="35"/>
    </row>
    <row r="143" spans="1:13" ht="42" customHeight="1">
      <c r="A143" s="26" t="s">
        <v>28</v>
      </c>
      <c r="B143" s="22">
        <v>1485</v>
      </c>
      <c r="C143" s="22">
        <v>1381</v>
      </c>
      <c r="D143" s="27">
        <f t="shared" si="26"/>
        <v>-7.0033670033670035</v>
      </c>
      <c r="E143" s="22">
        <v>1310</v>
      </c>
      <c r="F143" s="22">
        <v>1279</v>
      </c>
      <c r="G143" s="23">
        <f t="shared" si="27"/>
        <v>-2.3664122137404604</v>
      </c>
      <c r="H143" s="22">
        <v>175</v>
      </c>
      <c r="I143" s="22">
        <f t="shared" si="28"/>
        <v>102</v>
      </c>
      <c r="J143" s="23">
        <f t="shared" si="29"/>
        <v>-41.714285714285715</v>
      </c>
      <c r="L143" s="34"/>
      <c r="M143" s="35"/>
    </row>
    <row r="144" spans="1:13" ht="32.25" customHeight="1">
      <c r="A144" s="26" t="s">
        <v>29</v>
      </c>
      <c r="B144" s="22">
        <v>1733</v>
      </c>
      <c r="C144" s="22">
        <v>1517</v>
      </c>
      <c r="D144" s="23">
        <f t="shared" si="26"/>
        <v>-12.463935372186967</v>
      </c>
      <c r="E144" s="22">
        <v>1627</v>
      </c>
      <c r="F144" s="22">
        <v>1359</v>
      </c>
      <c r="G144" s="23">
        <f t="shared" si="27"/>
        <v>-16.472034419176396</v>
      </c>
      <c r="H144" s="22">
        <v>106</v>
      </c>
      <c r="I144" s="22">
        <f t="shared" si="28"/>
        <v>158</v>
      </c>
      <c r="J144" s="23">
        <f t="shared" si="29"/>
        <v>49.0566037735849</v>
      </c>
      <c r="L144" s="34"/>
      <c r="M144" s="35"/>
    </row>
    <row r="145" spans="1:13" ht="32.25" customHeight="1">
      <c r="A145" s="26" t="s">
        <v>30</v>
      </c>
      <c r="B145" s="22">
        <v>1528</v>
      </c>
      <c r="C145" s="22">
        <v>1383</v>
      </c>
      <c r="D145" s="23">
        <f t="shared" si="26"/>
        <v>-9.489528795811523</v>
      </c>
      <c r="E145" s="22">
        <v>1427</v>
      </c>
      <c r="F145" s="22">
        <v>1281</v>
      </c>
      <c r="G145" s="23">
        <f t="shared" si="27"/>
        <v>-10.231254379817798</v>
      </c>
      <c r="H145" s="22">
        <v>101</v>
      </c>
      <c r="I145" s="22">
        <f t="shared" si="28"/>
        <v>102</v>
      </c>
      <c r="J145" s="27">
        <f t="shared" si="29"/>
        <v>0.9900990099009874</v>
      </c>
      <c r="L145" s="34"/>
      <c r="M145" s="35"/>
    </row>
    <row r="146" spans="1:13" ht="32.25" customHeight="1">
      <c r="A146" s="26" t="s">
        <v>31</v>
      </c>
      <c r="B146" s="22">
        <v>1612</v>
      </c>
      <c r="C146" s="22">
        <v>1615</v>
      </c>
      <c r="D146" s="23">
        <f t="shared" si="26"/>
        <v>0.18610421836228852</v>
      </c>
      <c r="E146" s="22">
        <v>1514</v>
      </c>
      <c r="F146" s="22">
        <v>1546</v>
      </c>
      <c r="G146" s="23">
        <f t="shared" si="27"/>
        <v>2.1136063408190324</v>
      </c>
      <c r="H146" s="22">
        <v>98</v>
      </c>
      <c r="I146" s="22">
        <f t="shared" si="28"/>
        <v>69</v>
      </c>
      <c r="J146" s="23">
        <f>IF(H146=0," ",I146/H146*100-100)</f>
        <v>-29.59183673469387</v>
      </c>
      <c r="L146" s="34"/>
      <c r="M146" s="35"/>
    </row>
    <row r="147" spans="1:13" ht="32.25" customHeight="1">
      <c r="A147" s="26" t="s">
        <v>32</v>
      </c>
      <c r="B147" s="22">
        <v>2030</v>
      </c>
      <c r="C147" s="22">
        <v>1839</v>
      </c>
      <c r="D147" s="23">
        <f t="shared" si="26"/>
        <v>-9.408866995073893</v>
      </c>
      <c r="E147" s="22">
        <v>1750</v>
      </c>
      <c r="F147" s="22">
        <v>1625</v>
      </c>
      <c r="G147" s="23">
        <f t="shared" si="27"/>
        <v>-7.142857142857139</v>
      </c>
      <c r="H147" s="22">
        <v>280</v>
      </c>
      <c r="I147" s="22">
        <f t="shared" si="28"/>
        <v>214</v>
      </c>
      <c r="J147" s="23">
        <f t="shared" si="29"/>
        <v>-23.571428571428584</v>
      </c>
      <c r="L147" s="34"/>
      <c r="M147" s="35"/>
    </row>
    <row r="148" spans="1:13" ht="32.25" customHeight="1">
      <c r="A148" s="26" t="s">
        <v>17</v>
      </c>
      <c r="B148" s="22">
        <v>570</v>
      </c>
      <c r="C148" s="22">
        <v>410</v>
      </c>
      <c r="D148" s="23">
        <f t="shared" si="26"/>
        <v>-28.070175438596493</v>
      </c>
      <c r="E148" s="22">
        <v>568</v>
      </c>
      <c r="F148" s="22">
        <v>410</v>
      </c>
      <c r="G148" s="23">
        <f t="shared" si="27"/>
        <v>-27.816901408450704</v>
      </c>
      <c r="H148" s="22">
        <v>2</v>
      </c>
      <c r="I148" s="22">
        <f t="shared" si="28"/>
        <v>0</v>
      </c>
      <c r="J148" s="23" t="s">
        <v>37</v>
      </c>
      <c r="L148" s="34"/>
      <c r="M148" s="35"/>
    </row>
    <row r="149" spans="1:10" ht="32.25" customHeight="1">
      <c r="A149" s="30" t="s">
        <v>33</v>
      </c>
      <c r="B149" s="31">
        <f>SUM(B140:B148)</f>
        <v>17182</v>
      </c>
      <c r="C149" s="31">
        <f>SUM(C140:C148)</f>
        <v>15920</v>
      </c>
      <c r="D149" s="23">
        <f t="shared" si="26"/>
        <v>-7.34489582120824</v>
      </c>
      <c r="E149" s="31">
        <f>SUM(E140:E148)</f>
        <v>15294</v>
      </c>
      <c r="F149" s="31">
        <f>SUM(F140:F148)</f>
        <v>14464</v>
      </c>
      <c r="G149" s="23">
        <f t="shared" si="27"/>
        <v>-5.426964822806326</v>
      </c>
      <c r="H149" s="31">
        <f>H140+H141+H142+H143+H144+H145+H146+H147</f>
        <v>1886</v>
      </c>
      <c r="I149" s="31">
        <f>I140+I141+I142+I143+I144+I145+I146+I147</f>
        <v>1456</v>
      </c>
      <c r="J149" s="23">
        <f t="shared" si="29"/>
        <v>-22.79957582184518</v>
      </c>
    </row>
    <row r="150" spans="1:11" s="16" customFormat="1" ht="18" customHeight="1">
      <c r="A150" s="38"/>
      <c r="B150" s="40"/>
      <c r="C150" s="40"/>
      <c r="D150" s="38"/>
      <c r="E150" s="40"/>
      <c r="F150" s="40"/>
      <c r="G150" s="38"/>
      <c r="H150" s="38"/>
      <c r="I150" s="38"/>
      <c r="J150" s="38"/>
      <c r="K150" s="14"/>
    </row>
    <row r="151" s="16" customFormat="1" ht="12.75" customHeight="1">
      <c r="K151" s="14"/>
    </row>
    <row r="152" s="16" customFormat="1" ht="12.75" customHeight="1">
      <c r="K152" s="14"/>
    </row>
    <row r="153" s="16" customFormat="1" ht="12.75" customHeight="1">
      <c r="K153" s="14"/>
    </row>
    <row r="154" spans="5:11" s="16" customFormat="1" ht="9.75" customHeight="1">
      <c r="E154" s="33"/>
      <c r="K154" s="14"/>
    </row>
    <row r="155" spans="1:10" ht="32.25" customHeight="1" thickBot="1">
      <c r="A155" s="281" t="s">
        <v>44</v>
      </c>
      <c r="B155" s="281"/>
      <c r="C155" s="281"/>
      <c r="D155" s="281"/>
      <c r="E155" s="281"/>
      <c r="F155" s="281"/>
      <c r="G155" s="281"/>
      <c r="H155" s="281"/>
      <c r="I155" s="281"/>
      <c r="J155" s="281"/>
    </row>
    <row r="156" spans="1:13" s="18" customFormat="1" ht="40.5" customHeight="1" thickBot="1" thickTop="1">
      <c r="A156" s="282" t="s">
        <v>20</v>
      </c>
      <c r="B156" s="284" t="s">
        <v>21</v>
      </c>
      <c r="C156" s="284"/>
      <c r="D156" s="284"/>
      <c r="E156" s="284" t="s">
        <v>22</v>
      </c>
      <c r="F156" s="284"/>
      <c r="G156" s="284"/>
      <c r="H156" s="284" t="s">
        <v>195</v>
      </c>
      <c r="I156" s="284"/>
      <c r="J156" s="284"/>
      <c r="K156" s="17"/>
      <c r="M156" s="18" t="s">
        <v>18</v>
      </c>
    </row>
    <row r="157" spans="1:13" ht="49.5" customHeight="1" thickBot="1" thickTop="1">
      <c r="A157" s="283"/>
      <c r="B157" s="19">
        <v>2015</v>
      </c>
      <c r="C157" s="19">
        <v>2016</v>
      </c>
      <c r="D157" s="20" t="s">
        <v>23</v>
      </c>
      <c r="E157" s="19">
        <v>2015</v>
      </c>
      <c r="F157" s="19">
        <v>2016</v>
      </c>
      <c r="G157" s="41" t="s">
        <v>24</v>
      </c>
      <c r="H157" s="19">
        <v>2015</v>
      </c>
      <c r="I157" s="19">
        <v>2016</v>
      </c>
      <c r="J157" s="20" t="s">
        <v>23</v>
      </c>
      <c r="L157" s="252"/>
      <c r="M157" s="252"/>
    </row>
    <row r="158" spans="1:14" ht="30.75" customHeight="1" thickBot="1" thickTop="1">
      <c r="A158" s="21" t="s">
        <v>25</v>
      </c>
      <c r="B158" s="22">
        <v>11212</v>
      </c>
      <c r="C158" s="22">
        <v>11895</v>
      </c>
      <c r="D158" s="23">
        <f aca="true" t="shared" si="30" ref="D158:D167">IF(B158=0," ",C158/B158*100-100)</f>
        <v>6.09168747770245</v>
      </c>
      <c r="E158" s="22">
        <v>3417</v>
      </c>
      <c r="F158" s="22">
        <v>3893</v>
      </c>
      <c r="G158" s="23">
        <f>F158/C158*100</f>
        <v>32.72803699033207</v>
      </c>
      <c r="H158" s="22">
        <v>319</v>
      </c>
      <c r="I158" s="255">
        <v>388</v>
      </c>
      <c r="J158" s="23">
        <f aca="true" t="shared" si="31" ref="J158:J165">IF(H158=0," ",I158/H158*100-100)</f>
        <v>21.63009404388714</v>
      </c>
      <c r="L158" s="24"/>
      <c r="M158" s="25"/>
      <c r="N158" s="25"/>
    </row>
    <row r="159" spans="1:14" ht="32.25" customHeight="1">
      <c r="A159" s="26" t="s">
        <v>26</v>
      </c>
      <c r="B159" s="22">
        <v>3277</v>
      </c>
      <c r="C159" s="22">
        <v>3306</v>
      </c>
      <c r="D159" s="23">
        <f t="shared" si="30"/>
        <v>0.8849557522123916</v>
      </c>
      <c r="E159" s="22">
        <v>1709</v>
      </c>
      <c r="F159" s="22">
        <v>1810</v>
      </c>
      <c r="G159" s="23">
        <f aca="true" t="shared" si="32" ref="G159:G167">F159/C159*100</f>
        <v>54.74894131881428</v>
      </c>
      <c r="H159" s="22">
        <v>123</v>
      </c>
      <c r="I159" s="255">
        <v>129</v>
      </c>
      <c r="J159" s="23">
        <f t="shared" si="31"/>
        <v>4.878048780487802</v>
      </c>
      <c r="L159" s="24"/>
      <c r="M159" s="25"/>
      <c r="N159" s="25"/>
    </row>
    <row r="160" spans="1:14" ht="32.25" customHeight="1">
      <c r="A160" s="26" t="s">
        <v>27</v>
      </c>
      <c r="B160" s="22">
        <v>1149</v>
      </c>
      <c r="C160" s="22">
        <v>1206</v>
      </c>
      <c r="D160" s="27">
        <f t="shared" si="30"/>
        <v>4.960835509138377</v>
      </c>
      <c r="E160" s="22">
        <v>858</v>
      </c>
      <c r="F160" s="22">
        <v>837</v>
      </c>
      <c r="G160" s="23">
        <f t="shared" si="32"/>
        <v>69.40298507462687</v>
      </c>
      <c r="H160" s="22">
        <v>66</v>
      </c>
      <c r="I160" s="255">
        <v>115</v>
      </c>
      <c r="J160" s="23">
        <f t="shared" si="31"/>
        <v>74.24242424242425</v>
      </c>
      <c r="L160" s="24" t="s">
        <v>18</v>
      </c>
      <c r="M160" s="25"/>
      <c r="N160" s="28"/>
    </row>
    <row r="161" spans="1:14" ht="39.75" customHeight="1">
      <c r="A161" s="26" t="s">
        <v>28</v>
      </c>
      <c r="B161" s="22">
        <v>1738</v>
      </c>
      <c r="C161" s="22">
        <v>1503</v>
      </c>
      <c r="D161" s="23">
        <f t="shared" si="30"/>
        <v>-13.521288837744535</v>
      </c>
      <c r="E161" s="22">
        <v>1130</v>
      </c>
      <c r="F161" s="22">
        <v>1000</v>
      </c>
      <c r="G161" s="23">
        <f t="shared" si="32"/>
        <v>66.53359946773121</v>
      </c>
      <c r="H161" s="22">
        <v>77</v>
      </c>
      <c r="I161" s="255">
        <v>42</v>
      </c>
      <c r="J161" s="23">
        <f t="shared" si="31"/>
        <v>-45.45454545454546</v>
      </c>
      <c r="L161" s="24" t="s">
        <v>18</v>
      </c>
      <c r="M161" s="25"/>
      <c r="N161" s="28"/>
    </row>
    <row r="162" spans="1:14" ht="32.25" customHeight="1">
      <c r="A162" s="26" t="s">
        <v>29</v>
      </c>
      <c r="B162" s="22">
        <v>1838</v>
      </c>
      <c r="C162" s="22">
        <v>1560</v>
      </c>
      <c r="D162" s="23">
        <f t="shared" si="30"/>
        <v>-15.125136017410227</v>
      </c>
      <c r="E162" s="22">
        <v>1208</v>
      </c>
      <c r="F162" s="22">
        <v>1118</v>
      </c>
      <c r="G162" s="23">
        <f t="shared" si="32"/>
        <v>71.66666666666667</v>
      </c>
      <c r="H162" s="22">
        <v>74</v>
      </c>
      <c r="I162" s="255">
        <v>41</v>
      </c>
      <c r="J162" s="23">
        <f t="shared" si="31"/>
        <v>-44.5945945945946</v>
      </c>
      <c r="L162" s="24"/>
      <c r="M162" s="25"/>
      <c r="N162" s="28" t="s">
        <v>18</v>
      </c>
    </row>
    <row r="163" spans="1:14" ht="32.25" customHeight="1">
      <c r="A163" s="26" t="s">
        <v>30</v>
      </c>
      <c r="B163" s="22">
        <v>1370</v>
      </c>
      <c r="C163" s="22">
        <v>1199</v>
      </c>
      <c r="D163" s="23">
        <f t="shared" si="30"/>
        <v>-12.481751824817522</v>
      </c>
      <c r="E163" s="22">
        <v>1105</v>
      </c>
      <c r="F163" s="22">
        <v>965</v>
      </c>
      <c r="G163" s="23">
        <f t="shared" si="32"/>
        <v>80.4837364470392</v>
      </c>
      <c r="H163" s="22">
        <v>56</v>
      </c>
      <c r="I163" s="255">
        <v>53</v>
      </c>
      <c r="J163" s="23">
        <f t="shared" si="31"/>
        <v>-5.357142857142861</v>
      </c>
      <c r="L163" s="24"/>
      <c r="M163" s="25"/>
      <c r="N163" s="28"/>
    </row>
    <row r="164" spans="1:14" ht="32.25" customHeight="1">
      <c r="A164" s="26" t="s">
        <v>31</v>
      </c>
      <c r="B164" s="22">
        <v>1965</v>
      </c>
      <c r="C164" s="22">
        <v>2050</v>
      </c>
      <c r="D164" s="23">
        <f t="shared" si="30"/>
        <v>4.325699745547084</v>
      </c>
      <c r="E164" s="22">
        <v>1320</v>
      </c>
      <c r="F164" s="22">
        <v>1408</v>
      </c>
      <c r="G164" s="23">
        <f t="shared" si="32"/>
        <v>68.6829268292683</v>
      </c>
      <c r="H164" s="22">
        <v>49</v>
      </c>
      <c r="I164" s="255">
        <v>68</v>
      </c>
      <c r="J164" s="23">
        <f t="shared" si="31"/>
        <v>38.77551020408163</v>
      </c>
      <c r="L164" s="24"/>
      <c r="M164" s="25"/>
      <c r="N164" s="28"/>
    </row>
    <row r="165" spans="1:14" ht="32.25" customHeight="1">
      <c r="A165" s="26" t="s">
        <v>32</v>
      </c>
      <c r="B165" s="22">
        <v>2017</v>
      </c>
      <c r="C165" s="22">
        <v>1926</v>
      </c>
      <c r="D165" s="23">
        <f t="shared" si="30"/>
        <v>-4.511650966782355</v>
      </c>
      <c r="E165" s="22">
        <v>1524</v>
      </c>
      <c r="F165" s="22">
        <v>1317</v>
      </c>
      <c r="G165" s="23">
        <f t="shared" si="32"/>
        <v>68.38006230529595</v>
      </c>
      <c r="H165" s="22">
        <v>141</v>
      </c>
      <c r="I165" s="255">
        <v>130</v>
      </c>
      <c r="J165" s="23">
        <f t="shared" si="31"/>
        <v>-7.801418439716315</v>
      </c>
      <c r="L165" s="24"/>
      <c r="M165" s="25"/>
      <c r="N165" s="28"/>
    </row>
    <row r="166" spans="1:14" ht="32.25" customHeight="1">
      <c r="A166" s="26" t="s">
        <v>17</v>
      </c>
      <c r="B166" s="22">
        <v>132</v>
      </c>
      <c r="C166" s="22">
        <v>110</v>
      </c>
      <c r="D166" s="23">
        <f t="shared" si="30"/>
        <v>-16.666666666666657</v>
      </c>
      <c r="E166" s="22">
        <v>132</v>
      </c>
      <c r="F166" s="22">
        <v>85</v>
      </c>
      <c r="G166" s="23">
        <f t="shared" si="32"/>
        <v>77.27272727272727</v>
      </c>
      <c r="H166" s="22" t="s">
        <v>37</v>
      </c>
      <c r="I166" s="255">
        <v>1</v>
      </c>
      <c r="J166" s="23" t="s">
        <v>37</v>
      </c>
      <c r="L166" s="24"/>
      <c r="M166" s="25"/>
      <c r="N166" s="28"/>
    </row>
    <row r="167" spans="1:14" ht="32.25" customHeight="1">
      <c r="A167" s="30" t="s">
        <v>33</v>
      </c>
      <c r="B167" s="31">
        <f>SUM(B158:B166)</f>
        <v>24698</v>
      </c>
      <c r="C167" s="31">
        <f>SUM(C158:C166)</f>
        <v>24755</v>
      </c>
      <c r="D167" s="23">
        <f t="shared" si="30"/>
        <v>0.23078791805004073</v>
      </c>
      <c r="E167" s="31">
        <f>SUM(E158:E166)</f>
        <v>12403</v>
      </c>
      <c r="F167" s="31">
        <f>SUM(F158:F166)</f>
        <v>12433</v>
      </c>
      <c r="G167" s="23">
        <f t="shared" si="32"/>
        <v>50.224197131892545</v>
      </c>
      <c r="H167" s="31">
        <f>SUM(H158:H166)</f>
        <v>905</v>
      </c>
      <c r="I167" s="31">
        <f>SUM(I158:I166)</f>
        <v>967</v>
      </c>
      <c r="J167" s="23">
        <f>IF(H167=0," ",I167/H167*100-100)</f>
        <v>6.850828729281773</v>
      </c>
      <c r="M167" s="32"/>
      <c r="N167" s="32"/>
    </row>
    <row r="168" spans="1:11" s="16" customFormat="1" ht="14.25" customHeight="1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14"/>
    </row>
    <row r="169" spans="5:11" s="16" customFormat="1" ht="33" customHeight="1">
      <c r="E169" s="33"/>
      <c r="K169" s="14"/>
    </row>
    <row r="170" spans="1:13" ht="45" customHeight="1" thickBot="1">
      <c r="A170" s="286" t="s">
        <v>20</v>
      </c>
      <c r="B170" s="279" t="s">
        <v>34</v>
      </c>
      <c r="C170" s="279"/>
      <c r="D170" s="279"/>
      <c r="E170" s="279" t="s">
        <v>35</v>
      </c>
      <c r="F170" s="279"/>
      <c r="G170" s="279"/>
      <c r="H170" s="279" t="s">
        <v>43</v>
      </c>
      <c r="I170" s="279"/>
      <c r="J170" s="279"/>
      <c r="L170" s="13" t="s">
        <v>18</v>
      </c>
      <c r="M170" s="13" t="s">
        <v>18</v>
      </c>
    </row>
    <row r="171" spans="1:10" ht="45.75" customHeight="1" thickBot="1" thickTop="1">
      <c r="A171" s="283"/>
      <c r="B171" s="19">
        <v>2015</v>
      </c>
      <c r="C171" s="19">
        <v>2016</v>
      </c>
      <c r="D171" s="20" t="s">
        <v>23</v>
      </c>
      <c r="E171" s="19">
        <v>2015</v>
      </c>
      <c r="F171" s="19">
        <v>2016</v>
      </c>
      <c r="G171" s="20" t="s">
        <v>23</v>
      </c>
      <c r="H171" s="19">
        <v>2015</v>
      </c>
      <c r="I171" s="19">
        <v>2016</v>
      </c>
      <c r="J171" s="20" t="s">
        <v>23</v>
      </c>
    </row>
    <row r="172" spans="1:13" ht="30.75" customHeight="1" thickBot="1" thickTop="1">
      <c r="A172" s="21" t="s">
        <v>25</v>
      </c>
      <c r="B172" s="22">
        <v>4392</v>
      </c>
      <c r="C172" s="22">
        <v>5067</v>
      </c>
      <c r="D172" s="23">
        <f aca="true" t="shared" si="33" ref="D172:D180">IF(B172=0," ",C172/B172*100-100)</f>
        <v>15.36885245901641</v>
      </c>
      <c r="E172" s="22">
        <v>3863</v>
      </c>
      <c r="F172" s="22">
        <v>4519</v>
      </c>
      <c r="G172" s="27">
        <f aca="true" t="shared" si="34" ref="G172:G181">IF(E172=0," ",F172/E172*100-100)</f>
        <v>16.981620502200357</v>
      </c>
      <c r="H172" s="22">
        <f aca="true" t="shared" si="35" ref="H172:H180">B172-E172</f>
        <v>529</v>
      </c>
      <c r="I172" s="22">
        <f aca="true" t="shared" si="36" ref="I172:I180">C172-F172</f>
        <v>548</v>
      </c>
      <c r="J172" s="23">
        <f aca="true" t="shared" si="37" ref="J172:J179">IF(H172=0," ",I172/H172*100-100)</f>
        <v>3.591682419659719</v>
      </c>
      <c r="K172" s="14" t="s">
        <v>18</v>
      </c>
      <c r="L172" s="34"/>
      <c r="M172" s="35"/>
    </row>
    <row r="173" spans="1:13" ht="32.25" customHeight="1">
      <c r="A173" s="26" t="s">
        <v>26</v>
      </c>
      <c r="B173" s="22">
        <v>2258</v>
      </c>
      <c r="C173" s="22">
        <v>2267</v>
      </c>
      <c r="D173" s="23">
        <f t="shared" si="33"/>
        <v>0.39858281665190987</v>
      </c>
      <c r="E173" s="22">
        <v>2069</v>
      </c>
      <c r="F173" s="22">
        <v>2113</v>
      </c>
      <c r="G173" s="23">
        <f t="shared" si="34"/>
        <v>2.1266312228129607</v>
      </c>
      <c r="H173" s="22">
        <f t="shared" si="35"/>
        <v>189</v>
      </c>
      <c r="I173" s="22">
        <f t="shared" si="36"/>
        <v>154</v>
      </c>
      <c r="J173" s="23">
        <f t="shared" si="37"/>
        <v>-18.51851851851852</v>
      </c>
      <c r="K173" s="14" t="s">
        <v>18</v>
      </c>
      <c r="L173" s="34"/>
      <c r="M173" s="35"/>
    </row>
    <row r="174" spans="1:13" ht="32.25" customHeight="1">
      <c r="A174" s="26" t="s">
        <v>27</v>
      </c>
      <c r="B174" s="22">
        <v>1125</v>
      </c>
      <c r="C174" s="22">
        <v>1033</v>
      </c>
      <c r="D174" s="23">
        <f t="shared" si="33"/>
        <v>-8.177777777777777</v>
      </c>
      <c r="E174" s="22">
        <v>1032</v>
      </c>
      <c r="F174" s="22">
        <v>890</v>
      </c>
      <c r="G174" s="23">
        <f t="shared" si="34"/>
        <v>-13.759689922480618</v>
      </c>
      <c r="H174" s="22">
        <f t="shared" si="35"/>
        <v>93</v>
      </c>
      <c r="I174" s="22">
        <f t="shared" si="36"/>
        <v>143</v>
      </c>
      <c r="J174" s="23">
        <f t="shared" si="37"/>
        <v>53.76344086021504</v>
      </c>
      <c r="L174" s="34"/>
      <c r="M174" s="35" t="s">
        <v>18</v>
      </c>
    </row>
    <row r="175" spans="1:13" ht="44.25" customHeight="1">
      <c r="A175" s="26" t="s">
        <v>28</v>
      </c>
      <c r="B175" s="22">
        <v>1381</v>
      </c>
      <c r="C175" s="22">
        <v>1268</v>
      </c>
      <c r="D175" s="23">
        <f t="shared" si="33"/>
        <v>-8.182476466328751</v>
      </c>
      <c r="E175" s="22">
        <v>1279</v>
      </c>
      <c r="F175" s="22">
        <v>1204</v>
      </c>
      <c r="G175" s="23">
        <f t="shared" si="34"/>
        <v>-5.863956215793593</v>
      </c>
      <c r="H175" s="22">
        <f t="shared" si="35"/>
        <v>102</v>
      </c>
      <c r="I175" s="22">
        <f t="shared" si="36"/>
        <v>64</v>
      </c>
      <c r="J175" s="23">
        <f t="shared" si="37"/>
        <v>-37.254901960784316</v>
      </c>
      <c r="L175" s="34"/>
      <c r="M175" s="35"/>
    </row>
    <row r="176" spans="1:13" ht="32.25" customHeight="1">
      <c r="A176" s="26" t="s">
        <v>29</v>
      </c>
      <c r="B176" s="22">
        <v>1517</v>
      </c>
      <c r="C176" s="22">
        <v>1397</v>
      </c>
      <c r="D176" s="23">
        <f t="shared" si="33"/>
        <v>-7.9103493737640065</v>
      </c>
      <c r="E176" s="22">
        <v>1359</v>
      </c>
      <c r="F176" s="22">
        <v>1343</v>
      </c>
      <c r="G176" s="23">
        <f t="shared" si="34"/>
        <v>-1.1773362766740263</v>
      </c>
      <c r="H176" s="22">
        <f t="shared" si="35"/>
        <v>158</v>
      </c>
      <c r="I176" s="22">
        <f t="shared" si="36"/>
        <v>54</v>
      </c>
      <c r="J176" s="23">
        <f t="shared" si="37"/>
        <v>-65.82278481012659</v>
      </c>
      <c r="L176" s="34"/>
      <c r="M176" s="35"/>
    </row>
    <row r="177" spans="1:13" ht="32.25" customHeight="1">
      <c r="A177" s="26" t="s">
        <v>30</v>
      </c>
      <c r="B177" s="22">
        <v>1383</v>
      </c>
      <c r="C177" s="22">
        <v>1170</v>
      </c>
      <c r="D177" s="23">
        <f t="shared" si="33"/>
        <v>-15.401301518438189</v>
      </c>
      <c r="E177" s="22">
        <v>1281</v>
      </c>
      <c r="F177" s="22">
        <v>1107</v>
      </c>
      <c r="G177" s="23">
        <f t="shared" si="34"/>
        <v>-13.583138173302117</v>
      </c>
      <c r="H177" s="22">
        <f t="shared" si="35"/>
        <v>102</v>
      </c>
      <c r="I177" s="22">
        <f t="shared" si="36"/>
        <v>63</v>
      </c>
      <c r="J177" s="23">
        <f t="shared" si="37"/>
        <v>-38.23529411764706</v>
      </c>
      <c r="L177" s="34"/>
      <c r="M177" s="35"/>
    </row>
    <row r="178" spans="1:13" ht="32.25" customHeight="1">
      <c r="A178" s="26" t="s">
        <v>31</v>
      </c>
      <c r="B178" s="22">
        <v>1615</v>
      </c>
      <c r="C178" s="22">
        <v>1718</v>
      </c>
      <c r="D178" s="23">
        <f t="shared" si="33"/>
        <v>6.377708978328172</v>
      </c>
      <c r="E178" s="22">
        <v>1546</v>
      </c>
      <c r="F178" s="22">
        <v>1620</v>
      </c>
      <c r="G178" s="23">
        <f t="shared" si="34"/>
        <v>4.786545924967655</v>
      </c>
      <c r="H178" s="22">
        <f t="shared" si="35"/>
        <v>69</v>
      </c>
      <c r="I178" s="22">
        <f t="shared" si="36"/>
        <v>98</v>
      </c>
      <c r="J178" s="27">
        <f t="shared" si="37"/>
        <v>42.028985507246375</v>
      </c>
      <c r="L178" s="34"/>
      <c r="M178" s="35"/>
    </row>
    <row r="179" spans="1:13" ht="32.25" customHeight="1">
      <c r="A179" s="26" t="s">
        <v>32</v>
      </c>
      <c r="B179" s="22">
        <v>1839</v>
      </c>
      <c r="C179" s="22">
        <v>1709</v>
      </c>
      <c r="D179" s="23">
        <f t="shared" si="33"/>
        <v>-7.0690592713431215</v>
      </c>
      <c r="E179" s="22">
        <v>1625</v>
      </c>
      <c r="F179" s="22">
        <v>1521</v>
      </c>
      <c r="G179" s="23">
        <f t="shared" si="34"/>
        <v>-6.3999999999999915</v>
      </c>
      <c r="H179" s="22">
        <f t="shared" si="35"/>
        <v>214</v>
      </c>
      <c r="I179" s="22">
        <f t="shared" si="36"/>
        <v>188</v>
      </c>
      <c r="J179" s="23">
        <f t="shared" si="37"/>
        <v>-12.149532710280369</v>
      </c>
      <c r="L179" s="34"/>
      <c r="M179" s="35"/>
    </row>
    <row r="180" spans="1:13" ht="32.25" customHeight="1">
      <c r="A180" s="26" t="s">
        <v>17</v>
      </c>
      <c r="B180" s="22">
        <v>410</v>
      </c>
      <c r="C180" s="22">
        <v>284</v>
      </c>
      <c r="D180" s="23">
        <f t="shared" si="33"/>
        <v>-30.731707317073173</v>
      </c>
      <c r="E180" s="22">
        <v>410</v>
      </c>
      <c r="F180" s="22">
        <v>283</v>
      </c>
      <c r="G180" s="27">
        <f t="shared" si="34"/>
        <v>-30.97560975609757</v>
      </c>
      <c r="H180" s="22">
        <f t="shared" si="35"/>
        <v>0</v>
      </c>
      <c r="I180" s="22">
        <f t="shared" si="36"/>
        <v>1</v>
      </c>
      <c r="J180" s="23" t="s">
        <v>37</v>
      </c>
      <c r="L180" s="34"/>
      <c r="M180" s="35"/>
    </row>
    <row r="181" spans="1:10" ht="32.25" customHeight="1">
      <c r="A181" s="30" t="s">
        <v>33</v>
      </c>
      <c r="B181" s="31">
        <f>SUM(B172:B180)</f>
        <v>15920</v>
      </c>
      <c r="C181" s="31">
        <f>SUM(C172:C180)</f>
        <v>15913</v>
      </c>
      <c r="D181" s="23" t="s">
        <v>37</v>
      </c>
      <c r="E181" s="31">
        <f>SUM(E172:E180)</f>
        <v>14464</v>
      </c>
      <c r="F181" s="31">
        <f>SUM(F172:F180)</f>
        <v>14600</v>
      </c>
      <c r="G181" s="23">
        <f t="shared" si="34"/>
        <v>0.9402654867256501</v>
      </c>
      <c r="H181" s="31">
        <f>H172+H173+H174+H175+H176+H177+H178+H179</f>
        <v>1456</v>
      </c>
      <c r="I181" s="31">
        <f>SUM(I172:I180)</f>
        <v>1313</v>
      </c>
      <c r="J181" s="23">
        <f>IF(H181=0," ",I181/H181*100-100)</f>
        <v>-9.82142857142857</v>
      </c>
    </row>
    <row r="182" spans="8:11" s="16" customFormat="1" ht="12.75" customHeight="1">
      <c r="H182" s="42"/>
      <c r="I182" s="42"/>
      <c r="K182" s="14"/>
    </row>
    <row r="187" spans="1:10" ht="37.5" customHeight="1" thickBot="1">
      <c r="A187" s="281" t="s">
        <v>184</v>
      </c>
      <c r="B187" s="281"/>
      <c r="C187" s="281"/>
      <c r="D187" s="281"/>
      <c r="E187" s="281"/>
      <c r="F187" s="281"/>
      <c r="G187" s="281"/>
      <c r="H187" s="281"/>
      <c r="I187" s="281"/>
      <c r="J187" s="281"/>
    </row>
    <row r="188" spans="1:10" ht="38.25" customHeight="1" thickBot="1" thickTop="1">
      <c r="A188" s="282" t="s">
        <v>20</v>
      </c>
      <c r="B188" s="284" t="s">
        <v>21</v>
      </c>
      <c r="C188" s="284"/>
      <c r="D188" s="284"/>
      <c r="E188" s="284" t="s">
        <v>22</v>
      </c>
      <c r="F188" s="284"/>
      <c r="G188" s="284"/>
      <c r="H188" s="284" t="s">
        <v>195</v>
      </c>
      <c r="I188" s="284"/>
      <c r="J188" s="284"/>
    </row>
    <row r="189" spans="1:14" ht="49.5" customHeight="1" thickBot="1" thickTop="1">
      <c r="A189" s="283"/>
      <c r="B189" s="19">
        <v>2016</v>
      </c>
      <c r="C189" s="19">
        <v>2017</v>
      </c>
      <c r="D189" s="41" t="s">
        <v>23</v>
      </c>
      <c r="E189" s="19">
        <v>2016</v>
      </c>
      <c r="F189" s="19">
        <v>2017</v>
      </c>
      <c r="G189" s="41" t="s">
        <v>24</v>
      </c>
      <c r="H189" s="19">
        <v>2016</v>
      </c>
      <c r="I189" s="19">
        <v>2017</v>
      </c>
      <c r="J189" s="41" t="s">
        <v>23</v>
      </c>
      <c r="L189" s="252"/>
      <c r="M189" s="253"/>
      <c r="N189" s="231"/>
    </row>
    <row r="190" spans="1:13" ht="28.5" customHeight="1" thickBot="1" thickTop="1">
      <c r="A190" s="21" t="s">
        <v>25</v>
      </c>
      <c r="B190" s="22">
        <v>11895</v>
      </c>
      <c r="C190" s="22">
        <v>12164</v>
      </c>
      <c r="D190" s="23">
        <f aca="true" t="shared" si="38" ref="D190:D199">IF(B190=0," ",C190/B190*100-100)</f>
        <v>2.2614543926019195</v>
      </c>
      <c r="E190" s="22">
        <v>3893</v>
      </c>
      <c r="F190" s="230">
        <v>3634</v>
      </c>
      <c r="G190" s="23">
        <f aca="true" t="shared" si="39" ref="G190:G199">F190/C190*100</f>
        <v>29.8750411048997</v>
      </c>
      <c r="H190" s="271">
        <v>388</v>
      </c>
      <c r="I190" s="230">
        <v>521</v>
      </c>
      <c r="J190" s="23">
        <f aca="true" t="shared" si="40" ref="J190:J197">IF(H190=0," ",I190/H190*100-100)</f>
        <v>34.2783505154639</v>
      </c>
      <c r="L190" s="252"/>
      <c r="M190" s="254"/>
    </row>
    <row r="191" spans="1:13" ht="27.75" customHeight="1" thickBot="1" thickTop="1">
      <c r="A191" s="26" t="s">
        <v>26</v>
      </c>
      <c r="B191" s="22">
        <v>3306</v>
      </c>
      <c r="C191" s="22">
        <v>3258</v>
      </c>
      <c r="D191" s="23">
        <f t="shared" si="38"/>
        <v>-1.451905626134291</v>
      </c>
      <c r="E191" s="22">
        <v>1810</v>
      </c>
      <c r="F191" s="230">
        <v>1683</v>
      </c>
      <c r="G191" s="23">
        <f t="shared" si="39"/>
        <v>51.657458563535904</v>
      </c>
      <c r="H191" s="271">
        <v>129</v>
      </c>
      <c r="I191" s="230">
        <v>106</v>
      </c>
      <c r="J191" s="23">
        <f t="shared" si="40"/>
        <v>-17.82945736434108</v>
      </c>
      <c r="L191" s="252"/>
      <c r="M191" s="254"/>
    </row>
    <row r="192" spans="1:13" ht="27.75" customHeight="1" thickBot="1" thickTop="1">
      <c r="A192" s="26" t="s">
        <v>27</v>
      </c>
      <c r="B192" s="22">
        <v>1206</v>
      </c>
      <c r="C192" s="22">
        <v>1043</v>
      </c>
      <c r="D192" s="23">
        <f t="shared" si="38"/>
        <v>-13.51575456053068</v>
      </c>
      <c r="E192" s="22">
        <v>837</v>
      </c>
      <c r="F192" s="230">
        <v>711</v>
      </c>
      <c r="G192" s="23">
        <f t="shared" si="39"/>
        <v>68.16874400767018</v>
      </c>
      <c r="H192" s="271">
        <v>115</v>
      </c>
      <c r="I192" s="230">
        <v>72</v>
      </c>
      <c r="J192" s="23">
        <f t="shared" si="40"/>
        <v>-37.39130434782608</v>
      </c>
      <c r="L192" s="252"/>
      <c r="M192" s="254"/>
    </row>
    <row r="193" spans="1:13" ht="39" thickBot="1" thickTop="1">
      <c r="A193" s="26" t="s">
        <v>28</v>
      </c>
      <c r="B193" s="22">
        <v>1503</v>
      </c>
      <c r="C193" s="22">
        <v>1429</v>
      </c>
      <c r="D193" s="23">
        <f t="shared" si="38"/>
        <v>-4.923486360612102</v>
      </c>
      <c r="E193" s="22">
        <v>1000</v>
      </c>
      <c r="F193" s="230">
        <v>830</v>
      </c>
      <c r="G193" s="23">
        <f t="shared" si="39"/>
        <v>58.08257522743177</v>
      </c>
      <c r="H193" s="271">
        <v>42</v>
      </c>
      <c r="I193" s="230">
        <v>57</v>
      </c>
      <c r="J193" s="23">
        <f t="shared" si="40"/>
        <v>35.71428571428572</v>
      </c>
      <c r="L193" s="252"/>
      <c r="M193" s="254"/>
    </row>
    <row r="194" spans="1:13" ht="27.75" customHeight="1" thickBot="1" thickTop="1">
      <c r="A194" s="26" t="s">
        <v>29</v>
      </c>
      <c r="B194" s="22">
        <v>1560</v>
      </c>
      <c r="C194" s="22">
        <v>1672</v>
      </c>
      <c r="D194" s="23">
        <f t="shared" si="38"/>
        <v>7.179487179487182</v>
      </c>
      <c r="E194" s="22">
        <v>1118</v>
      </c>
      <c r="F194" s="230">
        <v>1021</v>
      </c>
      <c r="G194" s="23">
        <f t="shared" si="39"/>
        <v>61.06459330143541</v>
      </c>
      <c r="H194" s="271">
        <v>41</v>
      </c>
      <c r="I194" s="230">
        <v>50</v>
      </c>
      <c r="J194" s="27">
        <f t="shared" si="40"/>
        <v>21.951219512195124</v>
      </c>
      <c r="L194" s="252"/>
      <c r="M194" s="254"/>
    </row>
    <row r="195" spans="1:13" ht="39" thickBot="1" thickTop="1">
      <c r="A195" s="26" t="s">
        <v>30</v>
      </c>
      <c r="B195" s="22">
        <v>1199</v>
      </c>
      <c r="C195" s="22">
        <v>1218</v>
      </c>
      <c r="D195" s="23">
        <f t="shared" si="38"/>
        <v>1.5846538782318618</v>
      </c>
      <c r="E195" s="22">
        <v>965</v>
      </c>
      <c r="F195" s="230">
        <v>935</v>
      </c>
      <c r="G195" s="23">
        <f>F195/C195*100</f>
        <v>76.76518883415436</v>
      </c>
      <c r="H195" s="271">
        <v>53</v>
      </c>
      <c r="I195" s="230">
        <v>43</v>
      </c>
      <c r="J195" s="23">
        <f t="shared" si="40"/>
        <v>-18.867924528301884</v>
      </c>
      <c r="L195" s="252"/>
      <c r="M195" s="254"/>
    </row>
    <row r="196" spans="1:13" ht="27.75" customHeight="1" thickBot="1" thickTop="1">
      <c r="A196" s="26" t="s">
        <v>31</v>
      </c>
      <c r="B196" s="22">
        <v>2050</v>
      </c>
      <c r="C196" s="22">
        <v>1668</v>
      </c>
      <c r="D196" s="23">
        <f t="shared" si="38"/>
        <v>-18.63414634146342</v>
      </c>
      <c r="E196" s="22">
        <v>1408</v>
      </c>
      <c r="F196" s="230">
        <v>1007</v>
      </c>
      <c r="G196" s="23">
        <f t="shared" si="39"/>
        <v>60.37170263788969</v>
      </c>
      <c r="H196" s="271">
        <v>68</v>
      </c>
      <c r="I196" s="230">
        <v>90</v>
      </c>
      <c r="J196" s="23">
        <f t="shared" si="40"/>
        <v>32.35294117647058</v>
      </c>
      <c r="L196" s="252"/>
      <c r="M196" s="254"/>
    </row>
    <row r="197" spans="1:13" ht="27" customHeight="1" thickBot="1" thickTop="1">
      <c r="A197" s="26" t="s">
        <v>32</v>
      </c>
      <c r="B197" s="22">
        <v>1926</v>
      </c>
      <c r="C197" s="22">
        <v>2083</v>
      </c>
      <c r="D197" s="23">
        <f t="shared" si="38"/>
        <v>8.151609553478707</v>
      </c>
      <c r="E197" s="22">
        <v>1317</v>
      </c>
      <c r="F197" s="230">
        <v>1390</v>
      </c>
      <c r="G197" s="23">
        <f t="shared" si="39"/>
        <v>66.73067690830533</v>
      </c>
      <c r="H197" s="271">
        <v>130</v>
      </c>
      <c r="I197" s="230">
        <v>111</v>
      </c>
      <c r="J197" s="23">
        <f t="shared" si="40"/>
        <v>-14.615384615384613</v>
      </c>
      <c r="L197" s="252"/>
      <c r="M197" s="254"/>
    </row>
    <row r="198" spans="1:13" ht="30.75" customHeight="1" thickBot="1" thickTop="1">
      <c r="A198" s="26" t="s">
        <v>17</v>
      </c>
      <c r="B198" s="22">
        <v>110</v>
      </c>
      <c r="C198" s="22">
        <v>48</v>
      </c>
      <c r="D198" s="23">
        <f t="shared" si="38"/>
        <v>-56.36363636363637</v>
      </c>
      <c r="E198" s="22">
        <v>85</v>
      </c>
      <c r="F198" s="230">
        <v>48</v>
      </c>
      <c r="G198" s="29">
        <f t="shared" si="39"/>
        <v>100</v>
      </c>
      <c r="H198" s="271">
        <v>1</v>
      </c>
      <c r="I198" s="230">
        <v>3</v>
      </c>
      <c r="J198" s="23"/>
      <c r="L198" s="252"/>
      <c r="M198" s="254"/>
    </row>
    <row r="199" spans="1:13" ht="36" customHeight="1" thickBot="1" thickTop="1">
      <c r="A199" s="30" t="s">
        <v>33</v>
      </c>
      <c r="B199" s="31">
        <f>SUM(B190:B198)</f>
        <v>24755</v>
      </c>
      <c r="C199" s="31">
        <f>SUM(C190:C198)</f>
        <v>24583</v>
      </c>
      <c r="D199" s="23">
        <f t="shared" si="38"/>
        <v>-0.6948091294687941</v>
      </c>
      <c r="E199" s="31">
        <f>SUM(E190:E198)</f>
        <v>12433</v>
      </c>
      <c r="F199" s="31">
        <f>SUM(F190:F198)</f>
        <v>11259</v>
      </c>
      <c r="G199" s="23">
        <f t="shared" si="39"/>
        <v>45.79994305007526</v>
      </c>
      <c r="H199" s="244">
        <f>SUM(H190:H198)</f>
        <v>967</v>
      </c>
      <c r="I199" s="244">
        <f>SUM(I190:I198)</f>
        <v>1053</v>
      </c>
      <c r="J199" s="23">
        <f>IF(H199=0," ",I199/H199*100-100)</f>
        <v>8.893485005170618</v>
      </c>
      <c r="L199" s="252"/>
      <c r="M199" s="252"/>
    </row>
    <row r="200" spans="1:10" ht="12.75" customHeight="1" thickTop="1">
      <c r="A200" s="285"/>
      <c r="B200" s="285"/>
      <c r="C200" s="285"/>
      <c r="D200" s="285"/>
      <c r="E200" s="285"/>
      <c r="F200" s="285"/>
      <c r="G200" s="285"/>
      <c r="H200" s="285"/>
      <c r="I200" s="285"/>
      <c r="J200" s="285"/>
    </row>
    <row r="201" spans="1:10" ht="12.75" customHeight="1">
      <c r="A201" s="16"/>
      <c r="B201" s="16"/>
      <c r="C201" s="16"/>
      <c r="D201" s="16"/>
      <c r="E201" s="33"/>
      <c r="F201" s="16"/>
      <c r="G201" s="16"/>
      <c r="H201" s="16"/>
      <c r="I201" s="16"/>
      <c r="J201" s="16"/>
    </row>
    <row r="202" spans="1:10" ht="27" customHeight="1" thickBot="1">
      <c r="A202" s="286" t="s">
        <v>20</v>
      </c>
      <c r="B202" s="279" t="s">
        <v>34</v>
      </c>
      <c r="C202" s="279"/>
      <c r="D202" s="279"/>
      <c r="E202" s="279" t="s">
        <v>35</v>
      </c>
      <c r="F202" s="279"/>
      <c r="G202" s="279"/>
      <c r="H202" s="279" t="s">
        <v>43</v>
      </c>
      <c r="I202" s="279"/>
      <c r="J202" s="279"/>
    </row>
    <row r="203" spans="1:10" ht="39.75" thickBot="1" thickTop="1">
      <c r="A203" s="283"/>
      <c r="B203" s="19">
        <v>2016</v>
      </c>
      <c r="C203" s="19">
        <v>2017</v>
      </c>
      <c r="D203" s="20" t="s">
        <v>23</v>
      </c>
      <c r="E203" s="19">
        <v>2016</v>
      </c>
      <c r="F203" s="19">
        <v>2017</v>
      </c>
      <c r="G203" s="20" t="s">
        <v>23</v>
      </c>
      <c r="H203" s="19">
        <v>2016</v>
      </c>
      <c r="I203" s="19">
        <v>2017</v>
      </c>
      <c r="J203" s="20" t="s">
        <v>23</v>
      </c>
    </row>
    <row r="204" spans="1:10" ht="27.75" customHeight="1" thickBot="1" thickTop="1">
      <c r="A204" s="21" t="s">
        <v>25</v>
      </c>
      <c r="B204" s="22">
        <v>5067</v>
      </c>
      <c r="C204" s="22">
        <v>4761</v>
      </c>
      <c r="D204" s="27">
        <f>IF(B204=0," ",C204/B204*100-100)</f>
        <v>-6.039076376554178</v>
      </c>
      <c r="E204" s="22">
        <v>4519</v>
      </c>
      <c r="F204" s="230">
        <v>4086</v>
      </c>
      <c r="G204" s="23">
        <f aca="true" t="shared" si="41" ref="G204:G213">IF(E204=0," ",F204/E204*100-100)</f>
        <v>-9.581765877406497</v>
      </c>
      <c r="H204" s="22">
        <f aca="true" t="shared" si="42" ref="H204:H212">B204-E204</f>
        <v>548</v>
      </c>
      <c r="I204" s="230">
        <v>675</v>
      </c>
      <c r="J204" s="23">
        <f aca="true" t="shared" si="43" ref="J204:J211">IF(H204=0," ",I204/H204*100-100)</f>
        <v>23.175182481751833</v>
      </c>
    </row>
    <row r="205" spans="1:10" ht="33" customHeight="1" thickBot="1" thickTop="1">
      <c r="A205" s="26" t="s">
        <v>26</v>
      </c>
      <c r="B205" s="22">
        <v>2267</v>
      </c>
      <c r="C205" s="22">
        <v>2513</v>
      </c>
      <c r="D205" s="23">
        <f aca="true" t="shared" si="44" ref="D205:D213">IF(B205=0," ",C205/B205*100-100)</f>
        <v>10.85134539038377</v>
      </c>
      <c r="E205" s="22">
        <v>2113</v>
      </c>
      <c r="F205" s="230">
        <v>2201</v>
      </c>
      <c r="G205" s="23">
        <f t="shared" si="41"/>
        <v>4.164694746805495</v>
      </c>
      <c r="H205" s="22">
        <f t="shared" si="42"/>
        <v>154</v>
      </c>
      <c r="I205" s="230">
        <v>312</v>
      </c>
      <c r="J205" s="235" t="s">
        <v>130</v>
      </c>
    </row>
    <row r="206" spans="1:10" ht="30" customHeight="1" thickBot="1" thickTop="1">
      <c r="A206" s="26" t="s">
        <v>27</v>
      </c>
      <c r="B206" s="22">
        <v>1033</v>
      </c>
      <c r="C206" s="22">
        <v>891</v>
      </c>
      <c r="D206" s="23">
        <f t="shared" si="44"/>
        <v>-13.746369796708606</v>
      </c>
      <c r="E206" s="22">
        <v>890</v>
      </c>
      <c r="F206" s="230">
        <v>798</v>
      </c>
      <c r="G206" s="23">
        <f t="shared" si="41"/>
        <v>-10.337078651685388</v>
      </c>
      <c r="H206" s="22">
        <f t="shared" si="42"/>
        <v>143</v>
      </c>
      <c r="I206" s="230">
        <v>93</v>
      </c>
      <c r="J206" s="27">
        <f t="shared" si="43"/>
        <v>-34.965034965034974</v>
      </c>
    </row>
    <row r="207" spans="1:10" ht="39" thickBot="1" thickTop="1">
      <c r="A207" s="26" t="s">
        <v>28</v>
      </c>
      <c r="B207" s="22">
        <v>1268</v>
      </c>
      <c r="C207" s="22">
        <v>1144</v>
      </c>
      <c r="D207" s="23">
        <f t="shared" si="44"/>
        <v>-9.779179810725552</v>
      </c>
      <c r="E207" s="22">
        <v>1204</v>
      </c>
      <c r="F207" s="230">
        <v>1064</v>
      </c>
      <c r="G207" s="23">
        <f t="shared" si="41"/>
        <v>-11.627906976744185</v>
      </c>
      <c r="H207" s="22">
        <f t="shared" si="42"/>
        <v>64</v>
      </c>
      <c r="I207" s="230">
        <v>80</v>
      </c>
      <c r="J207" s="27">
        <f t="shared" si="43"/>
        <v>25</v>
      </c>
    </row>
    <row r="208" spans="1:10" ht="30.75" customHeight="1" thickBot="1" thickTop="1">
      <c r="A208" s="26" t="s">
        <v>29</v>
      </c>
      <c r="B208" s="22">
        <v>1397</v>
      </c>
      <c r="C208" s="22">
        <v>1221</v>
      </c>
      <c r="D208" s="23">
        <f t="shared" si="44"/>
        <v>-12.5984251968504</v>
      </c>
      <c r="E208" s="22">
        <v>1343</v>
      </c>
      <c r="F208" s="230">
        <v>1137</v>
      </c>
      <c r="G208" s="23">
        <f t="shared" si="41"/>
        <v>-15.338793745346237</v>
      </c>
      <c r="H208" s="22">
        <f t="shared" si="42"/>
        <v>54</v>
      </c>
      <c r="I208" s="230">
        <v>71</v>
      </c>
      <c r="J208" s="23">
        <f t="shared" si="43"/>
        <v>31.481481481481495</v>
      </c>
    </row>
    <row r="209" spans="1:10" ht="39" thickBot="1" thickTop="1">
      <c r="A209" s="26" t="s">
        <v>30</v>
      </c>
      <c r="B209" s="22">
        <v>1170</v>
      </c>
      <c r="C209" s="22">
        <v>1142</v>
      </c>
      <c r="D209" s="23">
        <f t="shared" si="44"/>
        <v>-2.393162393162399</v>
      </c>
      <c r="E209" s="22">
        <v>1107</v>
      </c>
      <c r="F209" s="230">
        <v>1087</v>
      </c>
      <c r="G209" s="23">
        <f t="shared" si="41"/>
        <v>-1.806684733514004</v>
      </c>
      <c r="H209" s="22">
        <f t="shared" si="42"/>
        <v>63</v>
      </c>
      <c r="I209" s="230">
        <v>55</v>
      </c>
      <c r="J209" s="23">
        <f t="shared" si="43"/>
        <v>-12.698412698412696</v>
      </c>
    </row>
    <row r="210" spans="1:10" ht="27" customHeight="1" thickBot="1" thickTop="1">
      <c r="A210" s="26" t="s">
        <v>31</v>
      </c>
      <c r="B210" s="22">
        <v>1718</v>
      </c>
      <c r="C210" s="22">
        <v>1242</v>
      </c>
      <c r="D210" s="23">
        <f t="shared" si="44"/>
        <v>-27.70663562281723</v>
      </c>
      <c r="E210" s="22">
        <v>1620</v>
      </c>
      <c r="F210" s="230">
        <v>1099</v>
      </c>
      <c r="G210" s="23">
        <f t="shared" si="41"/>
        <v>-32.160493827160494</v>
      </c>
      <c r="H210" s="22">
        <f t="shared" si="42"/>
        <v>98</v>
      </c>
      <c r="I210" s="230">
        <v>143</v>
      </c>
      <c r="J210" s="23">
        <f t="shared" si="43"/>
        <v>45.918367346938766</v>
      </c>
    </row>
    <row r="211" spans="1:10" ht="20.25" thickBot="1" thickTop="1">
      <c r="A211" s="26" t="s">
        <v>32</v>
      </c>
      <c r="B211" s="22">
        <v>1709</v>
      </c>
      <c r="C211" s="22">
        <v>1681</v>
      </c>
      <c r="D211" s="23">
        <f t="shared" si="44"/>
        <v>-1.6383850204798165</v>
      </c>
      <c r="E211" s="22">
        <v>1521</v>
      </c>
      <c r="F211" s="230">
        <v>1529</v>
      </c>
      <c r="G211" s="23">
        <f t="shared" si="41"/>
        <v>0.525969756739002</v>
      </c>
      <c r="H211" s="22">
        <f t="shared" si="42"/>
        <v>188</v>
      </c>
      <c r="I211" s="230">
        <v>152</v>
      </c>
      <c r="J211" s="23">
        <f t="shared" si="43"/>
        <v>-19.148936170212778</v>
      </c>
    </row>
    <row r="212" spans="1:10" ht="27" customHeight="1" thickBot="1" thickTop="1">
      <c r="A212" s="26" t="s">
        <v>17</v>
      </c>
      <c r="B212" s="22">
        <v>284</v>
      </c>
      <c r="C212" s="22">
        <v>157</v>
      </c>
      <c r="D212" s="23">
        <f t="shared" si="44"/>
        <v>-44.71830985915493</v>
      </c>
      <c r="E212" s="22">
        <v>283</v>
      </c>
      <c r="F212" s="230">
        <v>146</v>
      </c>
      <c r="G212" s="23">
        <f t="shared" si="41"/>
        <v>-48.409893992932865</v>
      </c>
      <c r="H212" s="22">
        <f t="shared" si="42"/>
        <v>1</v>
      </c>
      <c r="I212" s="230">
        <v>3</v>
      </c>
      <c r="J212" s="23" t="s">
        <v>37</v>
      </c>
    </row>
    <row r="213" spans="1:10" ht="35.25" customHeight="1" thickBot="1" thickTop="1">
      <c r="A213" s="30" t="s">
        <v>33</v>
      </c>
      <c r="B213" s="31">
        <f>SUM(B204:B212)</f>
        <v>15913</v>
      </c>
      <c r="C213" s="31">
        <f>SUM(C204:C212)</f>
        <v>14752</v>
      </c>
      <c r="D213" s="23">
        <f t="shared" si="44"/>
        <v>-7.295921573556214</v>
      </c>
      <c r="E213" s="31">
        <f>SUM(E204:E212)</f>
        <v>14600</v>
      </c>
      <c r="F213" s="31">
        <f>SUM(F204:F212)</f>
        <v>13147</v>
      </c>
      <c r="G213" s="27">
        <f t="shared" si="41"/>
        <v>-9.95205479452055</v>
      </c>
      <c r="H213" s="31">
        <f>SUM(H204:H212)</f>
        <v>1313</v>
      </c>
      <c r="I213" s="31">
        <f>SUM(I204:I212)</f>
        <v>1584</v>
      </c>
      <c r="J213" s="23">
        <f>IF(H213=0," ",I213/H213*100-100)</f>
        <v>20.639756283320636</v>
      </c>
    </row>
    <row r="214" ht="12.75" customHeight="1" thickTop="1"/>
    <row r="222" spans="3:11" s="43" customFormat="1" ht="35.25" customHeight="1">
      <c r="C222" s="280" t="s">
        <v>45</v>
      </c>
      <c r="D222" s="280"/>
      <c r="E222" s="280"/>
      <c r="F222" s="280"/>
      <c r="G222" s="280"/>
      <c r="H222" s="280"/>
      <c r="I222" s="280"/>
      <c r="J222" s="280"/>
      <c r="K222" s="280"/>
    </row>
    <row r="223" spans="3:11" s="43" customFormat="1" ht="20.25" customHeight="1" thickBot="1">
      <c r="C223" s="44"/>
      <c r="D223" s="45">
        <v>2010</v>
      </c>
      <c r="E223" s="45">
        <v>2011</v>
      </c>
      <c r="F223" s="45">
        <v>2012</v>
      </c>
      <c r="G223" s="45">
        <v>2013</v>
      </c>
      <c r="H223" s="45">
        <v>2014</v>
      </c>
      <c r="I223" s="46">
        <v>2015</v>
      </c>
      <c r="J223" s="46">
        <v>2016</v>
      </c>
      <c r="K223" s="46">
        <v>2017</v>
      </c>
    </row>
    <row r="224" spans="3:11" s="43" customFormat="1" ht="59.25" customHeight="1" thickBot="1" thickTop="1">
      <c r="C224" s="47" t="s">
        <v>46</v>
      </c>
      <c r="D224" s="48">
        <v>1435.3</v>
      </c>
      <c r="E224" s="49">
        <v>1433.58</v>
      </c>
      <c r="F224" s="48">
        <v>1451.7</v>
      </c>
      <c r="G224" s="48">
        <v>1388.5</v>
      </c>
      <c r="H224" s="48">
        <v>1343.4</v>
      </c>
      <c r="I224" s="48">
        <v>1192.4</v>
      </c>
      <c r="J224" s="50">
        <v>1193.75</v>
      </c>
      <c r="K224" s="225">
        <v>1185.46</v>
      </c>
    </row>
    <row r="225" spans="3:11" s="43" customFormat="1" ht="56.25" customHeight="1" thickBot="1" thickTop="1">
      <c r="C225" s="51" t="s">
        <v>1</v>
      </c>
      <c r="D225" s="52">
        <v>28489</v>
      </c>
      <c r="E225" s="52">
        <v>29529</v>
      </c>
      <c r="F225" s="52">
        <v>29939</v>
      </c>
      <c r="G225" s="52">
        <v>30365</v>
      </c>
      <c r="H225" s="52">
        <v>27753</v>
      </c>
      <c r="I225" s="52">
        <v>24698</v>
      </c>
      <c r="J225" s="52">
        <v>24755</v>
      </c>
      <c r="K225" s="52">
        <v>24583</v>
      </c>
    </row>
    <row r="226" spans="3:21" s="43" customFormat="1" ht="51" customHeight="1" thickBot="1" thickTop="1">
      <c r="C226" s="53" t="s">
        <v>47</v>
      </c>
      <c r="D226" s="54">
        <v>2057284</v>
      </c>
      <c r="E226" s="54">
        <v>2059794</v>
      </c>
      <c r="F226" s="54">
        <v>2062294</v>
      </c>
      <c r="G226" s="55" t="s">
        <v>48</v>
      </c>
      <c r="H226" s="55" t="s">
        <v>49</v>
      </c>
      <c r="I226" s="55" t="s">
        <v>50</v>
      </c>
      <c r="J226" s="55">
        <v>2073702</v>
      </c>
      <c r="K226" s="55">
        <v>2073702</v>
      </c>
      <c r="L226" s="266"/>
      <c r="M226" s="267" t="s">
        <v>201</v>
      </c>
      <c r="N226" s="268"/>
      <c r="O226" s="268"/>
      <c r="P226" s="268"/>
      <c r="Q226" s="268"/>
      <c r="R226" s="268"/>
      <c r="S226" s="268"/>
      <c r="T226" s="268"/>
      <c r="U226" s="268"/>
    </row>
    <row r="227" ht="12.75" customHeight="1" thickTop="1"/>
  </sheetData>
  <sheetProtection selectLockedCells="1" selectUnlockedCells="1"/>
  <mergeCells count="71">
    <mergeCell ref="A2:J2"/>
    <mergeCell ref="A3:A4"/>
    <mergeCell ref="B3:D3"/>
    <mergeCell ref="E3:G3"/>
    <mergeCell ref="H3:J3"/>
    <mergeCell ref="A15:J15"/>
    <mergeCell ref="A17:A18"/>
    <mergeCell ref="B17:D17"/>
    <mergeCell ref="E17:G17"/>
    <mergeCell ref="H17:J17"/>
    <mergeCell ref="A32:J32"/>
    <mergeCell ref="A33:A34"/>
    <mergeCell ref="B33:D33"/>
    <mergeCell ref="E33:G33"/>
    <mergeCell ref="H33:J33"/>
    <mergeCell ref="A45:J45"/>
    <mergeCell ref="A47:A48"/>
    <mergeCell ref="B47:D47"/>
    <mergeCell ref="E47:G47"/>
    <mergeCell ref="H47:J47"/>
    <mergeCell ref="A62:J62"/>
    <mergeCell ref="A63:A64"/>
    <mergeCell ref="B63:D63"/>
    <mergeCell ref="E63:G63"/>
    <mergeCell ref="H63:J63"/>
    <mergeCell ref="A75:J75"/>
    <mergeCell ref="A77:A78"/>
    <mergeCell ref="B77:D77"/>
    <mergeCell ref="E77:G77"/>
    <mergeCell ref="H77:J77"/>
    <mergeCell ref="A94:J94"/>
    <mergeCell ref="A95:A96"/>
    <mergeCell ref="B95:D95"/>
    <mergeCell ref="E95:G95"/>
    <mergeCell ref="H95:J95"/>
    <mergeCell ref="A107:J107"/>
    <mergeCell ref="A109:A110"/>
    <mergeCell ref="B109:D109"/>
    <mergeCell ref="E109:G109"/>
    <mergeCell ref="H109:J109"/>
    <mergeCell ref="A123:J123"/>
    <mergeCell ref="A124:A125"/>
    <mergeCell ref="B124:D124"/>
    <mergeCell ref="E124:G124"/>
    <mergeCell ref="H124:J124"/>
    <mergeCell ref="A136:J136"/>
    <mergeCell ref="A138:A139"/>
    <mergeCell ref="B138:D138"/>
    <mergeCell ref="E138:G138"/>
    <mergeCell ref="H138:J138"/>
    <mergeCell ref="A155:J155"/>
    <mergeCell ref="B202:D202"/>
    <mergeCell ref="A156:A157"/>
    <mergeCell ref="B156:D156"/>
    <mergeCell ref="E156:G156"/>
    <mergeCell ref="H156:J156"/>
    <mergeCell ref="A168:J168"/>
    <mergeCell ref="A170:A171"/>
    <mergeCell ref="B170:D170"/>
    <mergeCell ref="E170:G170"/>
    <mergeCell ref="H170:J170"/>
    <mergeCell ref="E202:G202"/>
    <mergeCell ref="H202:J202"/>
    <mergeCell ref="C222:K222"/>
    <mergeCell ref="A187:J187"/>
    <mergeCell ref="A188:A189"/>
    <mergeCell ref="B188:D188"/>
    <mergeCell ref="E188:G188"/>
    <mergeCell ref="H188:J188"/>
    <mergeCell ref="A200:J200"/>
    <mergeCell ref="A202:A203"/>
  </mergeCells>
  <printOptions/>
  <pageMargins left="0.7479166666666667" right="0.22013888888888888" top="0.9840277777777777" bottom="0.4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N42"/>
  <sheetViews>
    <sheetView tabSelected="1" zoomScalePageLayoutView="0" workbookViewId="0" topLeftCell="A1">
      <selection activeCell="M40" sqref="M40"/>
    </sheetView>
  </sheetViews>
  <sheetFormatPr defaultColWidth="9.140625" defaultRowHeight="12.75"/>
  <cols>
    <col min="1" max="1" width="24.421875" style="190" customWidth="1"/>
    <col min="2" max="2" width="11.8515625" style="190" customWidth="1"/>
    <col min="3" max="3" width="12.28125" style="190" customWidth="1"/>
    <col min="4" max="4" width="12.421875" style="190" customWidth="1"/>
    <col min="5" max="5" width="12.00390625" style="190" customWidth="1"/>
    <col min="6" max="6" width="11.8515625" style="190" customWidth="1"/>
    <col min="7" max="7" width="11.00390625" style="190" customWidth="1"/>
    <col min="8" max="8" width="11.421875" style="190" customWidth="1"/>
    <col min="9" max="9" width="10.57421875" style="190" customWidth="1"/>
    <col min="10" max="16384" width="9.140625" style="190" customWidth="1"/>
  </cols>
  <sheetData>
    <row r="3" spans="1:14" ht="13.5" customHeight="1">
      <c r="A3" s="301" t="s">
        <v>181</v>
      </c>
      <c r="B3" s="301"/>
      <c r="C3" s="301"/>
      <c r="D3" s="301"/>
      <c r="E3" s="301"/>
      <c r="F3" s="301"/>
      <c r="G3" s="301"/>
      <c r="H3" s="301"/>
      <c r="I3" s="301"/>
      <c r="J3" s="214"/>
      <c r="K3" s="214"/>
      <c r="L3" s="214"/>
      <c r="M3" s="214"/>
      <c r="N3" s="214"/>
    </row>
    <row r="4" spans="1:14" ht="14.25" customHeight="1">
      <c r="A4" s="301"/>
      <c r="B4" s="301"/>
      <c r="C4" s="301"/>
      <c r="D4" s="301"/>
      <c r="E4" s="301"/>
      <c r="F4" s="301"/>
      <c r="G4" s="301"/>
      <c r="H4" s="301"/>
      <c r="I4" s="301"/>
      <c r="J4" s="214"/>
      <c r="K4" s="214"/>
      <c r="L4" s="214"/>
      <c r="M4" s="214"/>
      <c r="N4" s="214"/>
    </row>
    <row r="5" spans="1:9" ht="15.75" thickBot="1">
      <c r="A5" s="207"/>
      <c r="B5" s="208">
        <v>2010</v>
      </c>
      <c r="C5" s="209">
        <v>2011</v>
      </c>
      <c r="D5" s="209">
        <v>2012</v>
      </c>
      <c r="E5" s="209">
        <v>2013</v>
      </c>
      <c r="F5" s="209">
        <v>2014</v>
      </c>
      <c r="G5" s="41">
        <v>2015</v>
      </c>
      <c r="H5" s="41">
        <v>2016</v>
      </c>
      <c r="I5" s="41">
        <v>2017</v>
      </c>
    </row>
    <row r="6" spans="1:9" ht="21" customHeight="1" thickBot="1" thickTop="1">
      <c r="A6" s="215" t="s">
        <v>25</v>
      </c>
      <c r="B6" s="5">
        <v>114</v>
      </c>
      <c r="C6" s="5">
        <v>132</v>
      </c>
      <c r="D6" s="5">
        <v>136</v>
      </c>
      <c r="E6" s="5">
        <v>132</v>
      </c>
      <c r="F6" s="5">
        <v>134</v>
      </c>
      <c r="G6" s="5">
        <v>121</v>
      </c>
      <c r="H6" s="5">
        <v>120</v>
      </c>
      <c r="I6" s="5">
        <v>113</v>
      </c>
    </row>
    <row r="7" spans="1:9" ht="21" customHeight="1" thickBot="1" thickTop="1">
      <c r="A7" s="131" t="s">
        <v>26</v>
      </c>
      <c r="B7" s="5">
        <v>71</v>
      </c>
      <c r="C7" s="5">
        <v>83</v>
      </c>
      <c r="D7" s="5">
        <v>128</v>
      </c>
      <c r="E7" s="5">
        <v>143</v>
      </c>
      <c r="F7" s="5">
        <v>105</v>
      </c>
      <c r="G7" s="5">
        <v>71</v>
      </c>
      <c r="H7" s="5">
        <v>55</v>
      </c>
      <c r="I7" s="5">
        <v>57</v>
      </c>
    </row>
    <row r="8" spans="1:9" ht="21" customHeight="1" thickBot="1" thickTop="1">
      <c r="A8" s="131" t="s">
        <v>27</v>
      </c>
      <c r="B8" s="5">
        <v>49</v>
      </c>
      <c r="C8" s="5">
        <v>62</v>
      </c>
      <c r="D8" s="5">
        <v>55</v>
      </c>
      <c r="E8" s="5">
        <v>76</v>
      </c>
      <c r="F8" s="5">
        <v>78</v>
      </c>
      <c r="G8" s="5">
        <v>91</v>
      </c>
      <c r="H8" s="5">
        <v>74</v>
      </c>
      <c r="I8" s="5">
        <v>67</v>
      </c>
    </row>
    <row r="9" spans="1:9" ht="21" customHeight="1" thickBot="1" thickTop="1">
      <c r="A9" s="131" t="s">
        <v>28</v>
      </c>
      <c r="B9" s="5">
        <v>36</v>
      </c>
      <c r="C9" s="5">
        <v>64</v>
      </c>
      <c r="D9" s="5">
        <v>76</v>
      </c>
      <c r="E9" s="5">
        <v>61</v>
      </c>
      <c r="F9" s="5">
        <v>50</v>
      </c>
      <c r="G9" s="5">
        <v>63</v>
      </c>
      <c r="H9" s="5">
        <v>56</v>
      </c>
      <c r="I9" s="5">
        <v>57</v>
      </c>
    </row>
    <row r="10" spans="1:9" ht="21" customHeight="1" thickBot="1" thickTop="1">
      <c r="A10" s="131" t="s">
        <v>29</v>
      </c>
      <c r="B10" s="5">
        <v>41</v>
      </c>
      <c r="C10" s="5">
        <v>49</v>
      </c>
      <c r="D10" s="5">
        <v>61</v>
      </c>
      <c r="E10" s="5">
        <v>81</v>
      </c>
      <c r="F10" s="5">
        <v>43</v>
      </c>
      <c r="G10" s="5">
        <v>36</v>
      </c>
      <c r="H10" s="5">
        <v>28</v>
      </c>
      <c r="I10" s="5">
        <v>38</v>
      </c>
    </row>
    <row r="11" spans="1:9" ht="21" customHeight="1" thickBot="1" thickTop="1">
      <c r="A11" s="131" t="s">
        <v>30</v>
      </c>
      <c r="B11" s="5">
        <v>45</v>
      </c>
      <c r="C11" s="5">
        <v>42</v>
      </c>
      <c r="D11" s="5">
        <v>41</v>
      </c>
      <c r="E11" s="5">
        <v>38</v>
      </c>
      <c r="F11" s="5">
        <v>48</v>
      </c>
      <c r="G11" s="5">
        <v>26</v>
      </c>
      <c r="H11" s="5">
        <v>27</v>
      </c>
      <c r="I11" s="5">
        <v>21</v>
      </c>
    </row>
    <row r="12" spans="1:9" ht="21" customHeight="1" thickBot="1" thickTop="1">
      <c r="A12" s="131" t="s">
        <v>31</v>
      </c>
      <c r="B12" s="5">
        <v>43</v>
      </c>
      <c r="C12" s="5">
        <v>34</v>
      </c>
      <c r="D12" s="5">
        <v>45</v>
      </c>
      <c r="E12" s="5">
        <v>34</v>
      </c>
      <c r="F12" s="5">
        <v>37</v>
      </c>
      <c r="G12" s="5">
        <v>31</v>
      </c>
      <c r="H12" s="5">
        <v>27</v>
      </c>
      <c r="I12" s="5">
        <v>21</v>
      </c>
    </row>
    <row r="13" spans="1:9" ht="21" customHeight="1" thickBot="1" thickTop="1">
      <c r="A13" s="131" t="s">
        <v>32</v>
      </c>
      <c r="B13" s="5">
        <v>93</v>
      </c>
      <c r="C13" s="5">
        <v>85</v>
      </c>
      <c r="D13" s="5">
        <v>107</v>
      </c>
      <c r="E13" s="5">
        <v>117</v>
      </c>
      <c r="F13" s="5">
        <v>82</v>
      </c>
      <c r="G13" s="5">
        <v>100</v>
      </c>
      <c r="H13" s="5">
        <v>54</v>
      </c>
      <c r="I13" s="5">
        <v>88</v>
      </c>
    </row>
    <row r="14" spans="1:9" ht="21" customHeight="1" thickBot="1" thickTop="1">
      <c r="A14" s="216" t="s">
        <v>33</v>
      </c>
      <c r="B14" s="241">
        <f aca="true" t="shared" si="0" ref="B14:I14">SUM(B6:B13)</f>
        <v>492</v>
      </c>
      <c r="C14" s="241">
        <f t="shared" si="0"/>
        <v>551</v>
      </c>
      <c r="D14" s="241">
        <f t="shared" si="0"/>
        <v>649</v>
      </c>
      <c r="E14" s="241">
        <f t="shared" si="0"/>
        <v>682</v>
      </c>
      <c r="F14" s="241">
        <f t="shared" si="0"/>
        <v>577</v>
      </c>
      <c r="G14" s="241">
        <f t="shared" si="0"/>
        <v>539</v>
      </c>
      <c r="H14" s="241">
        <f t="shared" si="0"/>
        <v>441</v>
      </c>
      <c r="I14" s="241">
        <f t="shared" si="0"/>
        <v>462</v>
      </c>
    </row>
    <row r="15" spans="2:8" ht="15.75" thickTop="1">
      <c r="B15" s="217"/>
      <c r="C15" s="213"/>
      <c r="D15" s="213"/>
      <c r="E15" s="213"/>
      <c r="F15" s="213"/>
      <c r="G15" s="218"/>
      <c r="H15" s="217"/>
    </row>
    <row r="16" spans="2:8" ht="15">
      <c r="B16" s="213"/>
      <c r="C16" s="213"/>
      <c r="D16" s="213"/>
      <c r="E16" s="213"/>
      <c r="F16" s="213"/>
      <c r="G16" s="213"/>
      <c r="H16" s="213"/>
    </row>
    <row r="17" spans="1:9" ht="13.5" customHeight="1">
      <c r="A17" s="301" t="s">
        <v>182</v>
      </c>
      <c r="B17" s="301"/>
      <c r="C17" s="301"/>
      <c r="D17" s="301"/>
      <c r="E17" s="301"/>
      <c r="F17" s="301"/>
      <c r="G17" s="301"/>
      <c r="H17" s="301"/>
      <c r="I17" s="301"/>
    </row>
    <row r="18" spans="1:9" ht="14.25" customHeight="1">
      <c r="A18" s="301"/>
      <c r="B18" s="301"/>
      <c r="C18" s="301"/>
      <c r="D18" s="301"/>
      <c r="E18" s="301"/>
      <c r="F18" s="301"/>
      <c r="G18" s="301"/>
      <c r="H18" s="301"/>
      <c r="I18" s="301"/>
    </row>
    <row r="19" spans="1:12" ht="15.75" thickBot="1">
      <c r="A19" s="207"/>
      <c r="B19" s="208">
        <v>2010</v>
      </c>
      <c r="C19" s="209">
        <v>2011</v>
      </c>
      <c r="D19" s="209">
        <v>2012</v>
      </c>
      <c r="E19" s="209">
        <v>2013</v>
      </c>
      <c r="F19" s="209">
        <v>2014</v>
      </c>
      <c r="G19" s="41">
        <v>2015</v>
      </c>
      <c r="H19" s="41">
        <v>2016</v>
      </c>
      <c r="I19" s="41">
        <v>2017</v>
      </c>
      <c r="L19" s="220" t="s">
        <v>18</v>
      </c>
    </row>
    <row r="20" spans="1:9" s="204" customFormat="1" ht="21" customHeight="1" thickBot="1" thickTop="1">
      <c r="A20" s="210" t="s">
        <v>25</v>
      </c>
      <c r="B20" s="6">
        <v>278</v>
      </c>
      <c r="C20" s="6">
        <v>212</v>
      </c>
      <c r="D20" s="6">
        <v>236</v>
      </c>
      <c r="E20" s="6">
        <v>272</v>
      </c>
      <c r="F20" s="6">
        <v>273</v>
      </c>
      <c r="G20" s="6">
        <v>257</v>
      </c>
      <c r="H20" s="6">
        <v>219</v>
      </c>
      <c r="I20" s="6">
        <v>244</v>
      </c>
    </row>
    <row r="21" spans="1:9" s="204" customFormat="1" ht="21" customHeight="1" thickBot="1" thickTop="1">
      <c r="A21" s="211" t="s">
        <v>26</v>
      </c>
      <c r="B21" s="6">
        <v>51</v>
      </c>
      <c r="C21" s="6">
        <v>45</v>
      </c>
      <c r="D21" s="6">
        <v>38</v>
      </c>
      <c r="E21" s="6">
        <v>35</v>
      </c>
      <c r="F21" s="6">
        <v>37</v>
      </c>
      <c r="G21" s="6">
        <v>41</v>
      </c>
      <c r="H21" s="6">
        <v>34</v>
      </c>
      <c r="I21" s="6">
        <v>45</v>
      </c>
    </row>
    <row r="22" spans="1:9" s="204" customFormat="1" ht="21" customHeight="1" thickBot="1" thickTop="1">
      <c r="A22" s="211" t="s">
        <v>27</v>
      </c>
      <c r="B22" s="6">
        <v>24</v>
      </c>
      <c r="C22" s="6">
        <v>31</v>
      </c>
      <c r="D22" s="6">
        <v>31</v>
      </c>
      <c r="E22" s="6">
        <v>28</v>
      </c>
      <c r="F22" s="6">
        <v>26</v>
      </c>
      <c r="G22" s="6">
        <v>22</v>
      </c>
      <c r="H22" s="6">
        <v>20</v>
      </c>
      <c r="I22" s="6">
        <v>23</v>
      </c>
    </row>
    <row r="23" spans="1:9" s="204" customFormat="1" ht="21" customHeight="1" thickBot="1" thickTop="1">
      <c r="A23" s="211" t="s">
        <v>28</v>
      </c>
      <c r="B23" s="6">
        <v>52</v>
      </c>
      <c r="C23" s="6">
        <v>43</v>
      </c>
      <c r="D23" s="6">
        <v>27</v>
      </c>
      <c r="E23" s="6">
        <v>26</v>
      </c>
      <c r="F23" s="6">
        <v>18</v>
      </c>
      <c r="G23" s="6">
        <v>18</v>
      </c>
      <c r="H23" s="6">
        <v>24</v>
      </c>
      <c r="I23" s="6">
        <v>23</v>
      </c>
    </row>
    <row r="24" spans="1:9" s="204" customFormat="1" ht="21" customHeight="1" thickBot="1" thickTop="1">
      <c r="A24" s="211" t="s">
        <v>29</v>
      </c>
      <c r="B24" s="6">
        <v>34</v>
      </c>
      <c r="C24" s="6">
        <v>18</v>
      </c>
      <c r="D24" s="6">
        <v>27</v>
      </c>
      <c r="E24" s="6">
        <v>33</v>
      </c>
      <c r="F24" s="6">
        <v>22</v>
      </c>
      <c r="G24" s="6">
        <v>21</v>
      </c>
      <c r="H24" s="6">
        <v>16</v>
      </c>
      <c r="I24" s="6">
        <v>33</v>
      </c>
    </row>
    <row r="25" spans="1:9" s="204" customFormat="1" ht="21" customHeight="1" thickBot="1" thickTop="1">
      <c r="A25" s="211" t="s">
        <v>30</v>
      </c>
      <c r="B25" s="6">
        <v>19</v>
      </c>
      <c r="C25" s="6">
        <v>30</v>
      </c>
      <c r="D25" s="6">
        <v>18</v>
      </c>
      <c r="E25" s="6">
        <v>21</v>
      </c>
      <c r="F25" s="6">
        <v>24</v>
      </c>
      <c r="G25" s="6">
        <v>18</v>
      </c>
      <c r="H25" s="6">
        <v>18</v>
      </c>
      <c r="I25" s="6">
        <v>17</v>
      </c>
    </row>
    <row r="26" spans="1:9" s="204" customFormat="1" ht="21" customHeight="1" thickBot="1" thickTop="1">
      <c r="A26" s="211" t="s">
        <v>31</v>
      </c>
      <c r="B26" s="6">
        <v>27</v>
      </c>
      <c r="C26" s="6">
        <v>30</v>
      </c>
      <c r="D26" s="6">
        <v>38</v>
      </c>
      <c r="E26" s="6">
        <v>38</v>
      </c>
      <c r="F26" s="6">
        <v>41</v>
      </c>
      <c r="G26" s="6">
        <v>36</v>
      </c>
      <c r="H26" s="6">
        <v>40</v>
      </c>
      <c r="I26" s="6">
        <v>49</v>
      </c>
    </row>
    <row r="27" spans="1:9" s="204" customFormat="1" ht="21" customHeight="1" thickBot="1" thickTop="1">
      <c r="A27" s="211" t="s">
        <v>32</v>
      </c>
      <c r="B27" s="6">
        <v>26</v>
      </c>
      <c r="C27" s="6">
        <v>23</v>
      </c>
      <c r="D27" s="6">
        <v>20</v>
      </c>
      <c r="E27" s="6">
        <v>27</v>
      </c>
      <c r="F27" s="6">
        <v>33</v>
      </c>
      <c r="G27" s="6">
        <v>34</v>
      </c>
      <c r="H27" s="6">
        <v>20</v>
      </c>
      <c r="I27" s="6">
        <v>28</v>
      </c>
    </row>
    <row r="28" spans="1:9" s="204" customFormat="1" ht="16.5" thickBot="1" thickTop="1">
      <c r="A28" s="212" t="s">
        <v>33</v>
      </c>
      <c r="B28" s="242">
        <f aca="true" t="shared" si="1" ref="B28:H28">SUM(B20:B27)</f>
        <v>511</v>
      </c>
      <c r="C28" s="242">
        <f t="shared" si="1"/>
        <v>432</v>
      </c>
      <c r="D28" s="242">
        <f t="shared" si="1"/>
        <v>435</v>
      </c>
      <c r="E28" s="242">
        <f t="shared" si="1"/>
        <v>480</v>
      </c>
      <c r="F28" s="242">
        <f t="shared" si="1"/>
        <v>474</v>
      </c>
      <c r="G28" s="242">
        <f t="shared" si="1"/>
        <v>447</v>
      </c>
      <c r="H28" s="242">
        <f t="shared" si="1"/>
        <v>391</v>
      </c>
      <c r="I28" s="242">
        <f>SUM(I20:I27)</f>
        <v>462</v>
      </c>
    </row>
    <row r="29" ht="13.5" thickTop="1"/>
    <row r="31" spans="1:9" ht="13.5" customHeight="1">
      <c r="A31" s="301" t="s">
        <v>183</v>
      </c>
      <c r="B31" s="301"/>
      <c r="C31" s="301"/>
      <c r="D31" s="301"/>
      <c r="E31" s="301"/>
      <c r="F31" s="301"/>
      <c r="G31" s="301"/>
      <c r="H31" s="301"/>
      <c r="I31" s="301"/>
    </row>
    <row r="32" spans="1:9" ht="14.25" customHeight="1">
      <c r="A32" s="301"/>
      <c r="B32" s="301"/>
      <c r="C32" s="301"/>
      <c r="D32" s="301"/>
      <c r="E32" s="301"/>
      <c r="F32" s="301"/>
      <c r="G32" s="301"/>
      <c r="H32" s="301"/>
      <c r="I32" s="301"/>
    </row>
    <row r="33" spans="1:9" ht="15.75" thickBot="1">
      <c r="A33" s="207"/>
      <c r="B33" s="208">
        <v>2010</v>
      </c>
      <c r="C33" s="209">
        <v>2011</v>
      </c>
      <c r="D33" s="209">
        <v>2012</v>
      </c>
      <c r="E33" s="209">
        <v>2013</v>
      </c>
      <c r="F33" s="209">
        <v>2014</v>
      </c>
      <c r="G33" s="41">
        <v>2015</v>
      </c>
      <c r="H33" s="41">
        <v>2016</v>
      </c>
      <c r="I33" s="41">
        <v>2017</v>
      </c>
    </row>
    <row r="34" spans="1:9" s="204" customFormat="1" ht="21" customHeight="1" thickBot="1" thickTop="1">
      <c r="A34" s="210" t="s">
        <v>25</v>
      </c>
      <c r="B34" s="6">
        <v>40</v>
      </c>
      <c r="C34" s="6">
        <v>47</v>
      </c>
      <c r="D34" s="6">
        <v>31</v>
      </c>
      <c r="E34" s="6">
        <v>30</v>
      </c>
      <c r="F34" s="6">
        <v>27</v>
      </c>
      <c r="G34" s="6">
        <v>29</v>
      </c>
      <c r="H34" s="6">
        <v>97</v>
      </c>
      <c r="I34" s="6">
        <v>107</v>
      </c>
    </row>
    <row r="35" spans="1:9" s="204" customFormat="1" ht="21" customHeight="1" thickBot="1" thickTop="1">
      <c r="A35" s="211" t="s">
        <v>26</v>
      </c>
      <c r="B35" s="6">
        <v>13</v>
      </c>
      <c r="C35" s="6">
        <v>12</v>
      </c>
      <c r="D35" s="6">
        <v>12</v>
      </c>
      <c r="E35" s="6">
        <v>9</v>
      </c>
      <c r="F35" s="6">
        <v>4</v>
      </c>
      <c r="G35" s="6">
        <v>15</v>
      </c>
      <c r="H35" s="6">
        <v>47</v>
      </c>
      <c r="I35" s="6">
        <v>43</v>
      </c>
    </row>
    <row r="36" spans="1:9" s="204" customFormat="1" ht="21" customHeight="1" thickBot="1" thickTop="1">
      <c r="A36" s="211" t="s">
        <v>27</v>
      </c>
      <c r="B36" s="6">
        <v>9</v>
      </c>
      <c r="C36" s="6">
        <v>20</v>
      </c>
      <c r="D36" s="6">
        <v>21</v>
      </c>
      <c r="E36" s="6">
        <v>30</v>
      </c>
      <c r="F36" s="6">
        <v>8</v>
      </c>
      <c r="G36" s="6">
        <v>13</v>
      </c>
      <c r="H36" s="6">
        <v>29</v>
      </c>
      <c r="I36" s="6">
        <v>30</v>
      </c>
    </row>
    <row r="37" spans="1:9" s="204" customFormat="1" ht="21" customHeight="1" thickBot="1" thickTop="1">
      <c r="A37" s="211" t="s">
        <v>28</v>
      </c>
      <c r="B37" s="6">
        <v>16</v>
      </c>
      <c r="C37" s="6">
        <v>15</v>
      </c>
      <c r="D37" s="6">
        <v>19</v>
      </c>
      <c r="E37" s="6">
        <v>23</v>
      </c>
      <c r="F37" s="6">
        <v>5</v>
      </c>
      <c r="G37" s="6">
        <v>19</v>
      </c>
      <c r="H37" s="6">
        <v>29</v>
      </c>
      <c r="I37" s="6">
        <v>7</v>
      </c>
    </row>
    <row r="38" spans="1:9" s="204" customFormat="1" ht="21" customHeight="1" thickBot="1" thickTop="1">
      <c r="A38" s="211" t="s">
        <v>29</v>
      </c>
      <c r="B38" s="6">
        <v>6</v>
      </c>
      <c r="C38" s="6">
        <v>11</v>
      </c>
      <c r="D38" s="6">
        <v>8</v>
      </c>
      <c r="E38" s="6">
        <v>9</v>
      </c>
      <c r="F38" s="6">
        <v>13</v>
      </c>
      <c r="G38" s="6">
        <v>7</v>
      </c>
      <c r="H38" s="6">
        <v>32</v>
      </c>
      <c r="I38" s="6">
        <v>22</v>
      </c>
    </row>
    <row r="39" spans="1:9" s="204" customFormat="1" ht="21" customHeight="1" thickBot="1" thickTop="1">
      <c r="A39" s="211" t="s">
        <v>30</v>
      </c>
      <c r="B39" s="6">
        <v>20</v>
      </c>
      <c r="C39" s="6">
        <v>30</v>
      </c>
      <c r="D39" s="6">
        <v>27</v>
      </c>
      <c r="E39" s="6">
        <v>27</v>
      </c>
      <c r="F39" s="6">
        <v>23</v>
      </c>
      <c r="G39" s="6">
        <v>24</v>
      </c>
      <c r="H39" s="6">
        <v>39</v>
      </c>
      <c r="I39" s="6">
        <v>33</v>
      </c>
    </row>
    <row r="40" spans="1:9" s="204" customFormat="1" ht="21" customHeight="1" thickBot="1" thickTop="1">
      <c r="A40" s="211" t="s">
        <v>31</v>
      </c>
      <c r="B40" s="6">
        <v>7</v>
      </c>
      <c r="C40" s="6">
        <v>5</v>
      </c>
      <c r="D40" s="6">
        <v>3</v>
      </c>
      <c r="E40" s="6">
        <v>3</v>
      </c>
      <c r="F40" s="6">
        <v>3</v>
      </c>
      <c r="G40" s="6">
        <v>6</v>
      </c>
      <c r="H40" s="6">
        <v>15</v>
      </c>
      <c r="I40" s="6">
        <v>13</v>
      </c>
    </row>
    <row r="41" spans="1:9" s="204" customFormat="1" ht="21" customHeight="1" thickBot="1" thickTop="1">
      <c r="A41" s="211" t="s">
        <v>32</v>
      </c>
      <c r="B41" s="6">
        <v>21</v>
      </c>
      <c r="C41" s="6">
        <v>20</v>
      </c>
      <c r="D41" s="6">
        <v>17</v>
      </c>
      <c r="E41" s="6">
        <v>13</v>
      </c>
      <c r="F41" s="6">
        <v>3</v>
      </c>
      <c r="G41" s="6">
        <v>10</v>
      </c>
      <c r="H41" s="6">
        <v>44</v>
      </c>
      <c r="I41" s="6">
        <v>45</v>
      </c>
    </row>
    <row r="42" spans="1:9" s="204" customFormat="1" ht="21" customHeight="1" thickBot="1" thickTop="1">
      <c r="A42" s="212" t="s">
        <v>33</v>
      </c>
      <c r="B42" s="242">
        <f aca="true" t="shared" si="2" ref="B42:H42">SUM(B34:B41)</f>
        <v>132</v>
      </c>
      <c r="C42" s="242">
        <f t="shared" si="2"/>
        <v>160</v>
      </c>
      <c r="D42" s="242">
        <f t="shared" si="2"/>
        <v>138</v>
      </c>
      <c r="E42" s="242">
        <f t="shared" si="2"/>
        <v>144</v>
      </c>
      <c r="F42" s="242">
        <f t="shared" si="2"/>
        <v>86</v>
      </c>
      <c r="G42" s="242">
        <f t="shared" si="2"/>
        <v>123</v>
      </c>
      <c r="H42" s="242">
        <f t="shared" si="2"/>
        <v>332</v>
      </c>
      <c r="I42" s="242">
        <f>SUM(I34:I41)</f>
        <v>300</v>
      </c>
    </row>
    <row r="43" ht="13.5" thickTop="1"/>
  </sheetData>
  <sheetProtection selectLockedCells="1" selectUnlockedCells="1"/>
  <mergeCells count="3">
    <mergeCell ref="A3:I4"/>
    <mergeCell ref="A17:I18"/>
    <mergeCell ref="A31:I32"/>
  </mergeCells>
  <printOptions/>
  <pageMargins left="0.7" right="0.7" top="0.75" bottom="0.75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AD50"/>
  <sheetViews>
    <sheetView zoomScalePageLayoutView="0" workbookViewId="0" topLeftCell="K34">
      <selection activeCell="W13" sqref="W13"/>
    </sheetView>
  </sheetViews>
  <sheetFormatPr defaultColWidth="9.140625" defaultRowHeight="12.75" customHeight="1"/>
  <cols>
    <col min="1" max="10" width="0" style="0" hidden="1" customWidth="1"/>
    <col min="11" max="11" width="6.421875" style="0" customWidth="1"/>
    <col min="12" max="12" width="19.57421875" style="0" customWidth="1"/>
    <col min="13" max="14" width="17.8515625" style="0" customWidth="1"/>
    <col min="15" max="15" width="15.57421875" style="0" customWidth="1"/>
    <col min="16" max="16" width="16.140625" style="0" customWidth="1"/>
    <col min="17" max="17" width="15.7109375" style="0" customWidth="1"/>
    <col min="18" max="19" width="14.00390625" style="0" customWidth="1"/>
    <col min="20" max="20" width="13.421875" style="0" customWidth="1"/>
  </cols>
  <sheetData>
    <row r="1" spans="2:8" ht="15" customHeight="1">
      <c r="B1" s="288" t="s">
        <v>51</v>
      </c>
      <c r="C1" s="288"/>
      <c r="D1" s="288"/>
      <c r="E1" s="288"/>
      <c r="F1" s="288"/>
      <c r="G1" s="288"/>
      <c r="H1" s="288"/>
    </row>
    <row r="2" spans="2:29" ht="33.75" customHeight="1">
      <c r="B2" s="56"/>
      <c r="C2" s="56"/>
      <c r="D2" s="56"/>
      <c r="E2" s="56"/>
      <c r="F2" s="56"/>
      <c r="G2" s="56"/>
      <c r="H2" s="56"/>
      <c r="L2" s="289" t="s">
        <v>52</v>
      </c>
      <c r="M2" s="289"/>
      <c r="N2" s="289"/>
      <c r="O2" s="289"/>
      <c r="P2" s="289"/>
      <c r="Q2" s="289"/>
      <c r="R2" s="289"/>
      <c r="S2" s="289"/>
      <c r="T2" s="289"/>
      <c r="U2" s="289"/>
      <c r="V2" s="57"/>
      <c r="W2" s="57"/>
      <c r="X2" s="58"/>
      <c r="Y2" s="58"/>
      <c r="Z2" s="58"/>
      <c r="AA2" s="58"/>
      <c r="AB2" s="58"/>
      <c r="AC2" s="59"/>
    </row>
    <row r="3" spans="2:29" ht="33.75" customHeight="1" thickBot="1">
      <c r="B3" s="60" t="s">
        <v>9</v>
      </c>
      <c r="C3" s="61"/>
      <c r="D3" s="61"/>
      <c r="E3" s="61"/>
      <c r="F3" s="62"/>
      <c r="G3" s="61"/>
      <c r="H3" s="63"/>
      <c r="L3" s="275"/>
      <c r="M3" s="275"/>
      <c r="N3" s="1">
        <v>2010</v>
      </c>
      <c r="O3" s="1">
        <v>2011</v>
      </c>
      <c r="P3" s="1">
        <v>2012</v>
      </c>
      <c r="Q3" s="1">
        <v>2013</v>
      </c>
      <c r="R3" s="1">
        <v>2014</v>
      </c>
      <c r="S3" s="1">
        <v>2015</v>
      </c>
      <c r="T3" s="1">
        <v>2016</v>
      </c>
      <c r="U3" s="1">
        <v>2017</v>
      </c>
      <c r="V3" s="57"/>
      <c r="W3" s="57"/>
      <c r="X3" s="58"/>
      <c r="Y3" s="58"/>
      <c r="Z3" s="58"/>
      <c r="AA3" s="58"/>
      <c r="AB3" s="58"/>
      <c r="AC3" s="59"/>
    </row>
    <row r="4" spans="2:29" ht="33.75" customHeight="1" thickBot="1" thickTop="1">
      <c r="B4" s="64" t="s">
        <v>10</v>
      </c>
      <c r="C4" s="65"/>
      <c r="D4" s="65"/>
      <c r="E4" s="65"/>
      <c r="F4" s="65"/>
      <c r="G4" s="65"/>
      <c r="H4" s="66"/>
      <c r="L4" s="273" t="s">
        <v>9</v>
      </c>
      <c r="M4" s="273"/>
      <c r="N4" s="10">
        <v>13505</v>
      </c>
      <c r="O4" s="10">
        <v>14696</v>
      </c>
      <c r="P4" s="10">
        <v>15599</v>
      </c>
      <c r="Q4" s="10">
        <v>16153</v>
      </c>
      <c r="R4" s="10">
        <v>12148</v>
      </c>
      <c r="S4" s="10">
        <v>10850</v>
      </c>
      <c r="T4" s="10">
        <v>11481</v>
      </c>
      <c r="U4" s="10">
        <v>11897</v>
      </c>
      <c r="V4" s="57"/>
      <c r="W4" s="57"/>
      <c r="X4" s="58"/>
      <c r="Y4" s="58"/>
      <c r="Z4" s="58"/>
      <c r="AA4" s="58"/>
      <c r="AB4" s="58"/>
      <c r="AC4" s="59"/>
    </row>
    <row r="5" spans="2:29" ht="33.75" customHeight="1" thickBot="1" thickTop="1">
      <c r="B5" s="64" t="s">
        <v>11</v>
      </c>
      <c r="C5" s="65"/>
      <c r="D5" s="65"/>
      <c r="E5" s="65"/>
      <c r="F5" s="65"/>
      <c r="G5" s="65"/>
      <c r="H5" s="66"/>
      <c r="L5" s="273" t="s">
        <v>10</v>
      </c>
      <c r="M5" s="273"/>
      <c r="N5" s="10">
        <v>1887</v>
      </c>
      <c r="O5" s="10">
        <v>2101</v>
      </c>
      <c r="P5" s="10">
        <v>1915</v>
      </c>
      <c r="Q5" s="10">
        <v>2124</v>
      </c>
      <c r="R5" s="10">
        <v>3325</v>
      </c>
      <c r="S5" s="10">
        <v>3000</v>
      </c>
      <c r="T5" s="10">
        <v>3048</v>
      </c>
      <c r="U5" s="10">
        <v>3070</v>
      </c>
      <c r="V5" s="57"/>
      <c r="W5" s="57"/>
      <c r="X5" s="58"/>
      <c r="Y5" s="58"/>
      <c r="Z5" s="58"/>
      <c r="AA5" s="58"/>
      <c r="AB5" s="58"/>
      <c r="AC5" s="59"/>
    </row>
    <row r="6" spans="2:29" ht="33.75" customHeight="1" thickBot="1" thickTop="1">
      <c r="B6" s="64" t="s">
        <v>12</v>
      </c>
      <c r="C6" s="65"/>
      <c r="D6" s="65"/>
      <c r="E6" s="65"/>
      <c r="F6" s="65"/>
      <c r="G6" s="65"/>
      <c r="H6" s="66"/>
      <c r="L6" s="273" t="s">
        <v>11</v>
      </c>
      <c r="M6" s="273"/>
      <c r="N6" s="10">
        <v>1241</v>
      </c>
      <c r="O6" s="10">
        <v>1423</v>
      </c>
      <c r="P6" s="10">
        <v>1176</v>
      </c>
      <c r="Q6" s="10">
        <v>1051</v>
      </c>
      <c r="R6" s="10">
        <v>994</v>
      </c>
      <c r="S6" s="10">
        <v>1006</v>
      </c>
      <c r="T6" s="10">
        <v>1077</v>
      </c>
      <c r="U6" s="10">
        <v>954</v>
      </c>
      <c r="V6" s="57"/>
      <c r="W6" s="57"/>
      <c r="X6" s="58"/>
      <c r="Y6" s="58"/>
      <c r="Z6" s="58"/>
      <c r="AA6" s="58"/>
      <c r="AB6" s="58"/>
      <c r="AC6" s="59"/>
    </row>
    <row r="7" spans="2:29" ht="33.75" customHeight="1" thickBot="1" thickTop="1">
      <c r="B7" s="64" t="s">
        <v>13</v>
      </c>
      <c r="C7" s="65"/>
      <c r="D7" s="65"/>
      <c r="E7" s="65"/>
      <c r="F7" s="65"/>
      <c r="G7" s="65"/>
      <c r="H7" s="66"/>
      <c r="L7" s="273" t="s">
        <v>12</v>
      </c>
      <c r="M7" s="273"/>
      <c r="N7" s="10">
        <v>2240</v>
      </c>
      <c r="O7" s="10">
        <v>2170</v>
      </c>
      <c r="P7" s="10">
        <v>2513</v>
      </c>
      <c r="Q7" s="10">
        <v>2081</v>
      </c>
      <c r="R7" s="10">
        <v>1791</v>
      </c>
      <c r="S7" s="10">
        <v>1514</v>
      </c>
      <c r="T7" s="10">
        <v>1309</v>
      </c>
      <c r="U7" s="10">
        <v>1319</v>
      </c>
      <c r="V7" s="57"/>
      <c r="W7" s="57"/>
      <c r="X7" s="58"/>
      <c r="Y7" s="58"/>
      <c r="Z7" s="58"/>
      <c r="AA7" s="58"/>
      <c r="AB7" s="58"/>
      <c r="AC7" s="59"/>
    </row>
    <row r="8" spans="2:30" ht="32.25" customHeight="1" thickBot="1" thickTop="1">
      <c r="B8" s="64" t="s">
        <v>14</v>
      </c>
      <c r="C8" s="65"/>
      <c r="D8" s="65"/>
      <c r="E8" s="65"/>
      <c r="F8" s="65"/>
      <c r="G8" s="65"/>
      <c r="H8" s="66"/>
      <c r="L8" s="273" t="s">
        <v>13</v>
      </c>
      <c r="M8" s="273"/>
      <c r="N8" s="10">
        <v>1816</v>
      </c>
      <c r="O8" s="10">
        <v>1737</v>
      </c>
      <c r="P8" s="10">
        <v>1739</v>
      </c>
      <c r="Q8" s="10">
        <v>1810</v>
      </c>
      <c r="R8" s="10">
        <v>1956</v>
      </c>
      <c r="S8" s="10">
        <v>1510</v>
      </c>
      <c r="T8" s="10">
        <v>1276</v>
      </c>
      <c r="U8" s="10">
        <v>1392</v>
      </c>
      <c r="V8" s="58"/>
      <c r="W8" s="58"/>
      <c r="X8" s="58"/>
      <c r="Y8" s="59"/>
      <c r="Z8" s="59"/>
      <c r="AA8" s="59"/>
      <c r="AB8" s="59"/>
      <c r="AC8" s="59"/>
      <c r="AD8" s="58"/>
    </row>
    <row r="9" spans="2:30" ht="32.25" customHeight="1" thickBot="1" thickTop="1">
      <c r="B9" s="64" t="s">
        <v>15</v>
      </c>
      <c r="C9" s="65"/>
      <c r="D9" s="65"/>
      <c r="E9" s="65"/>
      <c r="F9" s="65"/>
      <c r="G9" s="65"/>
      <c r="H9" s="66"/>
      <c r="L9" s="273" t="s">
        <v>14</v>
      </c>
      <c r="M9" s="273"/>
      <c r="N9" s="10">
        <v>1954</v>
      </c>
      <c r="O9" s="10">
        <v>1819</v>
      </c>
      <c r="P9" s="10">
        <v>1499</v>
      </c>
      <c r="Q9" s="10">
        <v>1392</v>
      </c>
      <c r="R9" s="10">
        <v>1192</v>
      </c>
      <c r="S9" s="10">
        <v>1100</v>
      </c>
      <c r="T9" s="10">
        <v>980</v>
      </c>
      <c r="U9" s="10">
        <v>997</v>
      </c>
      <c r="V9" s="58"/>
      <c r="W9" s="58"/>
      <c r="X9" s="58"/>
      <c r="Y9" s="59"/>
      <c r="Z9" s="58"/>
      <c r="AA9" s="58"/>
      <c r="AB9" s="58"/>
      <c r="AC9" s="58"/>
      <c r="AD9" s="59"/>
    </row>
    <row r="10" spans="2:30" ht="32.25" customHeight="1" thickBot="1" thickTop="1">
      <c r="B10" s="64" t="s">
        <v>16</v>
      </c>
      <c r="C10" s="65"/>
      <c r="D10" s="65"/>
      <c r="E10" s="65"/>
      <c r="F10" s="65"/>
      <c r="G10" s="67"/>
      <c r="H10" s="66"/>
      <c r="L10" s="273" t="s">
        <v>15</v>
      </c>
      <c r="M10" s="273"/>
      <c r="N10" s="10">
        <v>2487</v>
      </c>
      <c r="O10" s="10">
        <v>2133</v>
      </c>
      <c r="P10" s="10">
        <v>2015</v>
      </c>
      <c r="Q10" s="10">
        <v>2068</v>
      </c>
      <c r="R10" s="10">
        <v>2138</v>
      </c>
      <c r="S10" s="10">
        <v>1757</v>
      </c>
      <c r="T10" s="10">
        <v>1860</v>
      </c>
      <c r="U10" s="10">
        <v>1520</v>
      </c>
      <c r="V10" s="58"/>
      <c r="W10" s="58"/>
      <c r="X10" s="58"/>
      <c r="Y10" s="59"/>
      <c r="Z10" s="58"/>
      <c r="AA10" s="58"/>
      <c r="AB10" s="58"/>
      <c r="AC10" s="58"/>
      <c r="AD10" s="59"/>
    </row>
    <row r="11" spans="2:30" ht="33.75" customHeight="1" thickBot="1" thickTop="1">
      <c r="B11" s="68"/>
      <c r="C11" s="69"/>
      <c r="D11" s="69"/>
      <c r="E11" s="69"/>
      <c r="F11" s="70"/>
      <c r="G11" s="69"/>
      <c r="H11" s="71"/>
      <c r="L11" s="273" t="s">
        <v>16</v>
      </c>
      <c r="M11" s="273"/>
      <c r="N11" s="10">
        <v>1340</v>
      </c>
      <c r="O11" s="10">
        <v>1599</v>
      </c>
      <c r="P11" s="10">
        <v>1673</v>
      </c>
      <c r="Q11" s="10">
        <v>1932</v>
      </c>
      <c r="R11" s="10">
        <v>1961</v>
      </c>
      <c r="S11" s="10">
        <v>1761</v>
      </c>
      <c r="T11" s="10">
        <v>1676</v>
      </c>
      <c r="U11" s="10">
        <v>1783</v>
      </c>
      <c r="V11" s="57"/>
      <c r="W11" s="57"/>
      <c r="X11" s="57"/>
      <c r="Y11" s="58"/>
      <c r="Z11" s="58"/>
      <c r="AA11" s="58"/>
      <c r="AB11" s="58"/>
      <c r="AC11" s="58"/>
      <c r="AD11" s="59"/>
    </row>
    <row r="12" spans="2:30" ht="33.75" customHeight="1" thickBot="1" thickTop="1">
      <c r="B12" s="72"/>
      <c r="C12" s="73"/>
      <c r="D12" s="73"/>
      <c r="E12" s="73"/>
      <c r="F12" s="73"/>
      <c r="G12" s="73"/>
      <c r="H12" s="74"/>
      <c r="L12" s="273" t="s">
        <v>17</v>
      </c>
      <c r="M12" s="273"/>
      <c r="N12" s="10">
        <v>24</v>
      </c>
      <c r="O12" s="10">
        <v>20</v>
      </c>
      <c r="P12" s="10">
        <v>29</v>
      </c>
      <c r="Q12" s="10">
        <v>17</v>
      </c>
      <c r="R12" s="10">
        <v>13</v>
      </c>
      <c r="S12" s="10">
        <v>18</v>
      </c>
      <c r="T12" s="10">
        <v>25</v>
      </c>
      <c r="U12" s="10">
        <v>4</v>
      </c>
      <c r="V12" s="57"/>
      <c r="W12" s="57"/>
      <c r="X12" s="57"/>
      <c r="Y12" s="58"/>
      <c r="Z12" s="58"/>
      <c r="AA12" s="58"/>
      <c r="AB12" s="58"/>
      <c r="AC12" s="58"/>
      <c r="AD12" s="59"/>
    </row>
    <row r="13" spans="2:30" ht="33.75" customHeight="1" thickTop="1">
      <c r="B13" s="72"/>
      <c r="C13" s="73"/>
      <c r="D13" s="73"/>
      <c r="E13" s="73"/>
      <c r="F13" s="73"/>
      <c r="G13" s="73"/>
      <c r="I13" s="74"/>
      <c r="U13" s="57"/>
      <c r="V13" s="57"/>
      <c r="W13" s="57"/>
      <c r="X13" s="57"/>
      <c r="Y13" s="58"/>
      <c r="Z13" s="58"/>
      <c r="AA13" s="58"/>
      <c r="AB13" s="58"/>
      <c r="AC13" s="58"/>
      <c r="AD13" s="59"/>
    </row>
    <row r="14" spans="2:30" ht="32.25" customHeight="1">
      <c r="B14" s="75"/>
      <c r="C14" s="76"/>
      <c r="D14" s="76"/>
      <c r="E14" s="76"/>
      <c r="F14" s="76"/>
      <c r="G14" s="76"/>
      <c r="H14" s="77"/>
      <c r="L14" s="78"/>
      <c r="M14" s="79"/>
      <c r="N14" s="79"/>
      <c r="O14" s="79"/>
      <c r="P14" s="79"/>
      <c r="Q14" s="79"/>
      <c r="R14" s="79"/>
      <c r="S14" s="58"/>
      <c r="T14" s="58"/>
      <c r="U14" s="58"/>
      <c r="V14" s="58"/>
      <c r="W14" s="58"/>
      <c r="X14" s="58"/>
      <c r="Y14" s="59"/>
      <c r="Z14" s="58"/>
      <c r="AA14" s="58"/>
      <c r="AB14" s="58"/>
      <c r="AC14" s="58"/>
      <c r="AD14" s="59"/>
    </row>
    <row r="15" spans="2:29" ht="33.75" customHeight="1" thickBot="1" thickTop="1">
      <c r="B15" s="75"/>
      <c r="C15" s="76"/>
      <c r="D15" s="76"/>
      <c r="E15" s="76"/>
      <c r="F15" s="80"/>
      <c r="G15" s="76"/>
      <c r="H15" s="77"/>
      <c r="L15" s="78"/>
      <c r="M15" s="79"/>
      <c r="N15" s="79"/>
      <c r="O15" s="79"/>
      <c r="P15" s="79"/>
      <c r="Q15" s="57"/>
      <c r="R15" s="57"/>
      <c r="S15" s="57"/>
      <c r="T15" s="58"/>
      <c r="U15" s="58"/>
      <c r="V15" s="58"/>
      <c r="W15" s="58"/>
      <c r="X15" s="58"/>
      <c r="Y15" s="59"/>
      <c r="Z15" s="59"/>
      <c r="AA15" s="59"/>
      <c r="AB15" s="59"/>
      <c r="AC15" s="59"/>
    </row>
    <row r="16" spans="2:29" ht="33.75" customHeight="1" thickBot="1" thickTop="1">
      <c r="B16" s="60" t="s">
        <v>9</v>
      </c>
      <c r="C16" s="61"/>
      <c r="D16" s="61"/>
      <c r="E16" s="61"/>
      <c r="F16" s="62"/>
      <c r="G16" s="61"/>
      <c r="H16" s="63"/>
      <c r="L16" s="289" t="s">
        <v>53</v>
      </c>
      <c r="M16" s="289"/>
      <c r="N16" s="289"/>
      <c r="O16" s="289"/>
      <c r="P16" s="289"/>
      <c r="Q16" s="289"/>
      <c r="R16" s="289"/>
      <c r="S16" s="289"/>
      <c r="T16" s="289"/>
      <c r="U16" s="289"/>
      <c r="V16" s="58"/>
      <c r="W16" s="58"/>
      <c r="X16" s="58"/>
      <c r="Y16" s="59"/>
      <c r="Z16" s="58"/>
      <c r="AA16" s="58"/>
      <c r="AB16" s="58"/>
      <c r="AC16" s="58"/>
    </row>
    <row r="17" spans="2:29" ht="32.25" customHeight="1" thickBot="1" thickTop="1">
      <c r="B17" s="64" t="s">
        <v>11</v>
      </c>
      <c r="C17" s="65"/>
      <c r="D17" s="65"/>
      <c r="E17" s="65"/>
      <c r="F17" s="65"/>
      <c r="G17" s="65"/>
      <c r="H17" s="66"/>
      <c r="L17" s="1"/>
      <c r="M17" s="1"/>
      <c r="N17" s="1">
        <v>2010</v>
      </c>
      <c r="O17" s="1">
        <v>2011</v>
      </c>
      <c r="P17" s="1">
        <v>2012</v>
      </c>
      <c r="Q17" s="1">
        <v>2013</v>
      </c>
      <c r="R17" s="1">
        <v>2014</v>
      </c>
      <c r="S17" s="1">
        <v>2015</v>
      </c>
      <c r="T17" s="1">
        <v>2016</v>
      </c>
      <c r="U17" s="1">
        <v>2017</v>
      </c>
      <c r="V17" s="58"/>
      <c r="W17" s="58"/>
      <c r="X17" s="58"/>
      <c r="Z17" s="58"/>
      <c r="AA17" s="58"/>
      <c r="AB17" s="58"/>
      <c r="AC17" s="58"/>
    </row>
    <row r="18" spans="2:29" ht="32.25" customHeight="1" thickBot="1" thickTop="1">
      <c r="B18" s="64" t="s">
        <v>12</v>
      </c>
      <c r="C18" s="65"/>
      <c r="D18" s="65"/>
      <c r="E18" s="65"/>
      <c r="F18" s="65"/>
      <c r="G18" s="65"/>
      <c r="H18" s="66"/>
      <c r="L18" s="273" t="s">
        <v>9</v>
      </c>
      <c r="M18" s="273"/>
      <c r="N18" s="10">
        <v>7110</v>
      </c>
      <c r="O18" s="10">
        <v>8287</v>
      </c>
      <c r="P18" s="10">
        <v>9144</v>
      </c>
      <c r="Q18" s="10">
        <v>9666</v>
      </c>
      <c r="R18" s="10">
        <v>6607</v>
      </c>
      <c r="S18" s="10">
        <v>5628</v>
      </c>
      <c r="T18" s="10">
        <v>6186</v>
      </c>
      <c r="U18" s="10">
        <v>6396</v>
      </c>
      <c r="V18" s="58"/>
      <c r="W18" s="58"/>
      <c r="X18" s="58"/>
      <c r="Z18" s="58"/>
      <c r="AA18" s="58"/>
      <c r="AB18" s="58"/>
      <c r="AC18" s="58"/>
    </row>
    <row r="19" spans="2:29" ht="32.25" customHeight="1" thickBot="1" thickTop="1">
      <c r="B19" s="64" t="s">
        <v>13</v>
      </c>
      <c r="C19" s="65"/>
      <c r="D19" s="65"/>
      <c r="E19" s="65"/>
      <c r="F19" s="65"/>
      <c r="G19" s="65"/>
      <c r="H19" s="66"/>
      <c r="L19" s="273" t="s">
        <v>10</v>
      </c>
      <c r="M19" s="273"/>
      <c r="N19" s="10">
        <v>933</v>
      </c>
      <c r="O19" s="10">
        <v>1012</v>
      </c>
      <c r="P19" s="10">
        <v>833</v>
      </c>
      <c r="Q19" s="10">
        <v>1035</v>
      </c>
      <c r="R19" s="10">
        <v>2187</v>
      </c>
      <c r="S19" s="10">
        <v>1762</v>
      </c>
      <c r="T19" s="10">
        <v>1777</v>
      </c>
      <c r="U19" s="10">
        <v>1786</v>
      </c>
      <c r="V19" s="58"/>
      <c r="W19" s="58"/>
      <c r="X19" s="58"/>
      <c r="Z19" s="59"/>
      <c r="AA19" s="59"/>
      <c r="AB19" s="59"/>
      <c r="AC19" s="59"/>
    </row>
    <row r="20" spans="2:30" ht="33.75" customHeight="1" thickBot="1" thickTop="1">
      <c r="B20" s="64" t="s">
        <v>14</v>
      </c>
      <c r="C20" s="65"/>
      <c r="D20" s="65"/>
      <c r="E20" s="65"/>
      <c r="F20" s="65"/>
      <c r="G20" s="65"/>
      <c r="H20" s="66"/>
      <c r="L20" s="273" t="s">
        <v>11</v>
      </c>
      <c r="M20" s="273"/>
      <c r="N20" s="10">
        <v>517</v>
      </c>
      <c r="O20" s="10">
        <v>575</v>
      </c>
      <c r="P20" s="10">
        <v>441</v>
      </c>
      <c r="Q20" s="10">
        <v>298</v>
      </c>
      <c r="R20" s="10">
        <v>300</v>
      </c>
      <c r="S20" s="10">
        <v>366</v>
      </c>
      <c r="T20" s="10">
        <v>385</v>
      </c>
      <c r="U20" s="10">
        <v>357</v>
      </c>
      <c r="X20" s="57"/>
      <c r="Y20" s="57"/>
      <c r="Z20" s="57"/>
      <c r="AA20" s="57"/>
      <c r="AB20" s="57"/>
      <c r="AC20" s="57"/>
      <c r="AD20" s="57"/>
    </row>
    <row r="21" spans="2:29" ht="33.75" customHeight="1" thickBot="1" thickTop="1">
      <c r="B21" s="64" t="s">
        <v>15</v>
      </c>
      <c r="C21" s="65"/>
      <c r="D21" s="65"/>
      <c r="E21" s="65"/>
      <c r="F21" s="65"/>
      <c r="G21" s="65"/>
      <c r="H21" s="66"/>
      <c r="L21" s="273" t="s">
        <v>12</v>
      </c>
      <c r="M21" s="273"/>
      <c r="N21" s="10">
        <v>1121</v>
      </c>
      <c r="O21" s="10">
        <v>1072</v>
      </c>
      <c r="P21" s="10">
        <v>1314</v>
      </c>
      <c r="Q21" s="10">
        <v>837</v>
      </c>
      <c r="R21" s="10">
        <v>694</v>
      </c>
      <c r="S21" s="10">
        <v>442</v>
      </c>
      <c r="T21" s="10">
        <v>383</v>
      </c>
      <c r="U21" s="10">
        <v>484</v>
      </c>
      <c r="V21" s="57"/>
      <c r="W21" s="57"/>
      <c r="X21" s="58"/>
      <c r="Y21" s="58"/>
      <c r="Z21" s="58"/>
      <c r="AA21" s="58"/>
      <c r="AB21" s="58"/>
      <c r="AC21" s="59"/>
    </row>
    <row r="22" spans="2:29" ht="33.75" customHeight="1" thickBot="1" thickTop="1">
      <c r="B22" s="64" t="s">
        <v>16</v>
      </c>
      <c r="C22" s="65"/>
      <c r="D22" s="65"/>
      <c r="E22" s="65"/>
      <c r="F22" s="65"/>
      <c r="G22" s="67"/>
      <c r="H22" s="66"/>
      <c r="L22" s="273" t="s">
        <v>13</v>
      </c>
      <c r="M22" s="273"/>
      <c r="N22" s="10">
        <v>842</v>
      </c>
      <c r="O22" s="10">
        <v>831</v>
      </c>
      <c r="P22" s="10">
        <v>776</v>
      </c>
      <c r="Q22" s="10">
        <v>858</v>
      </c>
      <c r="R22" s="10">
        <v>976</v>
      </c>
      <c r="S22" s="10">
        <v>634</v>
      </c>
      <c r="T22" s="10">
        <v>539</v>
      </c>
      <c r="U22" s="10">
        <v>596</v>
      </c>
      <c r="V22" s="57"/>
      <c r="W22" s="57"/>
      <c r="X22" s="58"/>
      <c r="Y22" s="58"/>
      <c r="Z22" s="58"/>
      <c r="AA22" s="58"/>
      <c r="AB22" s="58"/>
      <c r="AC22" s="59"/>
    </row>
    <row r="23" spans="2:30" ht="32.25" customHeight="1" thickBot="1" thickTop="1">
      <c r="B23" s="68"/>
      <c r="C23" s="69"/>
      <c r="D23" s="69"/>
      <c r="E23" s="69"/>
      <c r="F23" s="70"/>
      <c r="G23" s="69"/>
      <c r="H23" s="71"/>
      <c r="L23" s="273" t="s">
        <v>14</v>
      </c>
      <c r="M23" s="273"/>
      <c r="N23" s="10">
        <v>1035</v>
      </c>
      <c r="O23" s="10">
        <v>793</v>
      </c>
      <c r="P23" s="10">
        <v>710</v>
      </c>
      <c r="Q23" s="10">
        <v>573</v>
      </c>
      <c r="R23" s="10">
        <v>342</v>
      </c>
      <c r="S23" s="10">
        <v>277</v>
      </c>
      <c r="T23" s="10">
        <v>266</v>
      </c>
      <c r="U23" s="10">
        <v>278</v>
      </c>
      <c r="V23" s="58"/>
      <c r="W23" s="58"/>
      <c r="X23" s="58"/>
      <c r="Y23" s="59"/>
      <c r="Z23" s="59"/>
      <c r="AA23" s="59"/>
      <c r="AB23" s="59"/>
      <c r="AC23" s="59"/>
      <c r="AD23" s="58"/>
    </row>
    <row r="24" spans="2:30" ht="32.25" customHeight="1" thickBot="1" thickTop="1">
      <c r="B24" s="72"/>
      <c r="C24" s="73"/>
      <c r="D24" s="73"/>
      <c r="E24" s="73"/>
      <c r="F24" s="73"/>
      <c r="G24" s="73"/>
      <c r="H24" s="74"/>
      <c r="L24" s="273" t="s">
        <v>15</v>
      </c>
      <c r="M24" s="273"/>
      <c r="N24" s="10">
        <v>1300</v>
      </c>
      <c r="O24" s="10">
        <v>1022</v>
      </c>
      <c r="P24" s="10">
        <v>946</v>
      </c>
      <c r="Q24" s="10">
        <v>913</v>
      </c>
      <c r="R24" s="10">
        <v>1071</v>
      </c>
      <c r="S24" s="10">
        <v>638</v>
      </c>
      <c r="T24" s="10">
        <v>556</v>
      </c>
      <c r="U24" s="10">
        <v>525</v>
      </c>
      <c r="V24" s="58"/>
      <c r="W24" s="58"/>
      <c r="X24" s="58"/>
      <c r="Y24" s="59"/>
      <c r="Z24" s="58"/>
      <c r="AA24" s="58"/>
      <c r="AB24" s="58"/>
      <c r="AC24" s="58"/>
      <c r="AD24" s="59"/>
    </row>
    <row r="25" spans="2:30" ht="32.25" customHeight="1" thickBot="1" thickTop="1">
      <c r="B25" s="72"/>
      <c r="C25" s="73"/>
      <c r="D25" s="73"/>
      <c r="E25" s="73"/>
      <c r="F25" s="73"/>
      <c r="G25" s="73"/>
      <c r="H25" s="74"/>
      <c r="L25" s="273" t="s">
        <v>16</v>
      </c>
      <c r="M25" s="273"/>
      <c r="N25" s="10">
        <v>538</v>
      </c>
      <c r="O25" s="10">
        <v>873</v>
      </c>
      <c r="P25" s="10">
        <v>821</v>
      </c>
      <c r="Q25" s="10">
        <v>928</v>
      </c>
      <c r="R25" s="10">
        <v>931</v>
      </c>
      <c r="S25" s="10">
        <v>685</v>
      </c>
      <c r="T25" s="10">
        <v>764</v>
      </c>
      <c r="U25" s="10">
        <v>807</v>
      </c>
      <c r="V25" s="58"/>
      <c r="W25" s="58"/>
      <c r="X25" s="58"/>
      <c r="Y25" s="59"/>
      <c r="Z25" s="58"/>
      <c r="AA25" s="58"/>
      <c r="AB25" s="58"/>
      <c r="AC25" s="58"/>
      <c r="AD25" s="59"/>
    </row>
    <row r="26" spans="2:30" ht="15.75" customHeight="1" thickTop="1">
      <c r="B26" s="72"/>
      <c r="C26" s="73"/>
      <c r="D26" s="73"/>
      <c r="E26" s="73"/>
      <c r="F26" s="73"/>
      <c r="G26" s="73"/>
      <c r="H26" s="74"/>
      <c r="U26" s="58"/>
      <c r="V26" s="58"/>
      <c r="W26" s="58"/>
      <c r="X26" s="58"/>
      <c r="Y26" s="59"/>
      <c r="Z26" s="58"/>
      <c r="AA26" s="58"/>
      <c r="AB26" s="58"/>
      <c r="AC26" s="58"/>
      <c r="AD26" s="59"/>
    </row>
    <row r="27" spans="2:30" ht="15.75" customHeight="1">
      <c r="B27" s="72"/>
      <c r="C27" s="73"/>
      <c r="D27" s="73"/>
      <c r="E27" s="73"/>
      <c r="F27" s="73"/>
      <c r="G27" s="73"/>
      <c r="H27" s="74"/>
      <c r="U27" s="58"/>
      <c r="V27" s="58"/>
      <c r="W27" s="58"/>
      <c r="X27" s="58"/>
      <c r="Y27" s="59"/>
      <c r="Z27" s="58"/>
      <c r="AA27" s="58"/>
      <c r="AB27" s="58"/>
      <c r="AC27" s="58"/>
      <c r="AD27" s="59"/>
    </row>
    <row r="28" spans="2:30" ht="15.75" customHeight="1">
      <c r="B28" s="72"/>
      <c r="C28" s="73"/>
      <c r="D28" s="73"/>
      <c r="E28" s="73"/>
      <c r="F28" s="73"/>
      <c r="G28" s="73"/>
      <c r="H28" s="74"/>
      <c r="U28" s="58"/>
      <c r="V28" s="58"/>
      <c r="W28" s="58"/>
      <c r="X28" s="58"/>
      <c r="Y28" s="59"/>
      <c r="Z28" s="58"/>
      <c r="AA28" s="58"/>
      <c r="AB28" s="58"/>
      <c r="AC28" s="58"/>
      <c r="AD28" s="59"/>
    </row>
    <row r="29" spans="2:30" ht="15.75" customHeight="1">
      <c r="B29" s="72"/>
      <c r="C29" s="73"/>
      <c r="D29" s="73"/>
      <c r="E29" s="73"/>
      <c r="F29" s="73"/>
      <c r="G29" s="73"/>
      <c r="H29" s="74"/>
      <c r="U29" s="58"/>
      <c r="V29" s="58"/>
      <c r="W29" s="58"/>
      <c r="X29" s="58"/>
      <c r="Y29" s="59"/>
      <c r="Z29" s="58"/>
      <c r="AA29" s="58"/>
      <c r="AB29" s="58"/>
      <c r="AC29" s="58"/>
      <c r="AD29" s="59"/>
    </row>
    <row r="30" spans="2:30" ht="15.75" customHeight="1">
      <c r="B30" s="72"/>
      <c r="C30" s="73"/>
      <c r="D30" s="73"/>
      <c r="E30" s="73"/>
      <c r="F30" s="73"/>
      <c r="G30" s="73"/>
      <c r="H30" s="74"/>
      <c r="U30" s="58"/>
      <c r="V30" s="58"/>
      <c r="W30" s="58"/>
      <c r="X30" s="58"/>
      <c r="Y30" s="59"/>
      <c r="Z30" s="58"/>
      <c r="AA30" s="58"/>
      <c r="AB30" s="58"/>
      <c r="AC30" s="58"/>
      <c r="AD30" s="59"/>
    </row>
    <row r="31" spans="2:26" ht="15.75" customHeight="1">
      <c r="B31" s="72"/>
      <c r="C31" s="73"/>
      <c r="D31" s="73"/>
      <c r="E31" s="73"/>
      <c r="F31" s="73"/>
      <c r="G31" s="73"/>
      <c r="H31" s="74"/>
      <c r="Q31" t="s">
        <v>18</v>
      </c>
      <c r="U31" s="58"/>
      <c r="V31" s="58"/>
      <c r="W31" s="58"/>
      <c r="X31" s="58"/>
      <c r="Y31" s="59"/>
      <c r="Z31" s="58"/>
    </row>
    <row r="32" spans="2:8" ht="14.25" customHeight="1">
      <c r="B32" s="72"/>
      <c r="C32" s="73"/>
      <c r="D32" s="73"/>
      <c r="E32" s="73"/>
      <c r="F32" s="73"/>
      <c r="G32" s="73"/>
      <c r="H32" s="74"/>
    </row>
    <row r="33" spans="2:8" ht="14.25" customHeight="1">
      <c r="B33" s="72"/>
      <c r="C33" s="73"/>
      <c r="D33" s="73"/>
      <c r="E33" s="73"/>
      <c r="F33" s="73"/>
      <c r="G33" s="73"/>
      <c r="H33" s="74"/>
    </row>
    <row r="34" spans="2:8" ht="14.25" customHeight="1">
      <c r="B34" s="72"/>
      <c r="C34" s="73"/>
      <c r="D34" s="73"/>
      <c r="E34" s="73"/>
      <c r="F34" s="73"/>
      <c r="G34" s="73"/>
      <c r="H34" s="74"/>
    </row>
    <row r="35" spans="2:8" ht="14.25" customHeight="1">
      <c r="B35" s="72"/>
      <c r="C35" s="73"/>
      <c r="D35" s="73"/>
      <c r="E35" s="73"/>
      <c r="F35" s="73"/>
      <c r="G35" s="73"/>
      <c r="H35" s="74"/>
    </row>
    <row r="36" spans="2:8" ht="14.25" customHeight="1">
      <c r="B36" s="72"/>
      <c r="C36" s="73"/>
      <c r="D36" s="73"/>
      <c r="E36" s="73"/>
      <c r="F36" s="73"/>
      <c r="G36" s="73"/>
      <c r="H36" s="74"/>
    </row>
    <row r="37" ht="14.25" customHeight="1"/>
    <row r="38" ht="14.25" customHeight="1"/>
    <row r="39" spans="2:8" ht="14.25" customHeight="1">
      <c r="B39" s="288" t="s">
        <v>54</v>
      </c>
      <c r="C39" s="288"/>
      <c r="D39" s="288"/>
      <c r="E39" s="288"/>
      <c r="F39" s="288"/>
      <c r="G39" s="288"/>
      <c r="H39" s="288"/>
    </row>
    <row r="40" spans="2:8" ht="14.25" customHeight="1">
      <c r="B40" s="56"/>
      <c r="C40" s="56"/>
      <c r="D40" s="56"/>
      <c r="E40" s="56"/>
      <c r="F40" s="56"/>
      <c r="G40" s="56"/>
      <c r="H40" s="56"/>
    </row>
    <row r="41" spans="2:8" ht="14.25" customHeight="1">
      <c r="B41" s="81"/>
      <c r="C41" s="82">
        <v>2009</v>
      </c>
      <c r="D41" s="82">
        <v>2010</v>
      </c>
      <c r="E41" s="82">
        <v>2011</v>
      </c>
      <c r="F41" s="82">
        <v>2012</v>
      </c>
      <c r="G41" s="82">
        <v>2013</v>
      </c>
      <c r="H41" s="83"/>
    </row>
    <row r="42" spans="2:8" ht="14.25" customHeight="1">
      <c r="B42" s="84" t="s">
        <v>9</v>
      </c>
      <c r="C42" s="85"/>
      <c r="D42" s="85"/>
      <c r="E42" s="85"/>
      <c r="F42" s="86"/>
      <c r="G42" s="85"/>
      <c r="H42" s="87"/>
    </row>
    <row r="43" spans="2:8" ht="14.25" customHeight="1">
      <c r="B43" s="88" t="s">
        <v>10</v>
      </c>
      <c r="C43" s="89"/>
      <c r="D43" s="89"/>
      <c r="E43" s="89"/>
      <c r="F43" s="89"/>
      <c r="G43" s="89"/>
      <c r="H43" s="90"/>
    </row>
    <row r="44" spans="2:8" ht="14.25" customHeight="1">
      <c r="B44" s="88" t="s">
        <v>11</v>
      </c>
      <c r="C44" s="89"/>
      <c r="D44" s="89"/>
      <c r="E44" s="89"/>
      <c r="F44" s="89"/>
      <c r="G44" s="89"/>
      <c r="H44" s="90"/>
    </row>
    <row r="45" spans="2:8" ht="14.25" customHeight="1">
      <c r="B45" s="88" t="s">
        <v>12</v>
      </c>
      <c r="C45" s="89"/>
      <c r="D45" s="89"/>
      <c r="E45" s="89"/>
      <c r="F45" s="89"/>
      <c r="G45" s="89"/>
      <c r="H45" s="90"/>
    </row>
    <row r="46" spans="2:8" ht="14.25" customHeight="1">
      <c r="B46" s="88" t="s">
        <v>13</v>
      </c>
      <c r="C46" s="89"/>
      <c r="D46" s="89"/>
      <c r="E46" s="89"/>
      <c r="F46" s="89"/>
      <c r="G46" s="89"/>
      <c r="H46" s="90"/>
    </row>
    <row r="47" spans="2:8" ht="14.25" customHeight="1">
      <c r="B47" s="88" t="s">
        <v>14</v>
      </c>
      <c r="C47" s="89"/>
      <c r="D47" s="89"/>
      <c r="E47" s="89"/>
      <c r="F47" s="89"/>
      <c r="G47" s="89"/>
      <c r="H47" s="90"/>
    </row>
    <row r="48" spans="2:8" ht="14.25" customHeight="1">
      <c r="B48" s="88" t="s">
        <v>15</v>
      </c>
      <c r="C48" s="89"/>
      <c r="D48" s="89"/>
      <c r="E48" s="89"/>
      <c r="F48" s="89"/>
      <c r="G48" s="89"/>
      <c r="H48" s="90"/>
    </row>
    <row r="49" spans="2:8" ht="14.25" customHeight="1">
      <c r="B49" s="88" t="s">
        <v>16</v>
      </c>
      <c r="C49" s="89"/>
      <c r="D49" s="89"/>
      <c r="E49" s="89"/>
      <c r="F49" s="89"/>
      <c r="G49" s="91"/>
      <c r="H49" s="90"/>
    </row>
    <row r="50" spans="2:8" ht="14.25" customHeight="1">
      <c r="B50" s="92"/>
      <c r="C50" s="93"/>
      <c r="D50" s="93"/>
      <c r="E50" s="93"/>
      <c r="F50" s="94"/>
      <c r="G50" s="93"/>
      <c r="H50" s="74"/>
    </row>
  </sheetData>
  <sheetProtection selectLockedCells="1" selectUnlockedCells="1"/>
  <mergeCells count="22">
    <mergeCell ref="L10:M10"/>
    <mergeCell ref="L21:M21"/>
    <mergeCell ref="L7:M7"/>
    <mergeCell ref="L8:M8"/>
    <mergeCell ref="B39:H39"/>
    <mergeCell ref="L2:U2"/>
    <mergeCell ref="L16:U16"/>
    <mergeCell ref="L18:M18"/>
    <mergeCell ref="L19:M19"/>
    <mergeCell ref="L20:M20"/>
    <mergeCell ref="L11:M11"/>
    <mergeCell ref="L12:M12"/>
    <mergeCell ref="L24:M24"/>
    <mergeCell ref="L25:M25"/>
    <mergeCell ref="L22:M22"/>
    <mergeCell ref="L23:M23"/>
    <mergeCell ref="B1:H1"/>
    <mergeCell ref="L3:M3"/>
    <mergeCell ref="L4:M4"/>
    <mergeCell ref="L5:M5"/>
    <mergeCell ref="L6:M6"/>
    <mergeCell ref="L9:M9"/>
  </mergeCells>
  <printOptions/>
  <pageMargins left="0.9298611111111111" right="0.3298611111111111" top="0.8854166666666666" bottom="0.4701388888888889" header="0.5118055555555555" footer="0.5118055555555555"/>
  <pageSetup horizontalDpi="300" verticalDpi="300" orientation="portrait" paperSize="9" scale="62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L17"/>
  <sheetViews>
    <sheetView zoomScalePageLayoutView="0" workbookViewId="0" topLeftCell="A13">
      <selection activeCell="N14" sqref="N14"/>
    </sheetView>
  </sheetViews>
  <sheetFormatPr defaultColWidth="11.57421875" defaultRowHeight="12.75"/>
  <cols>
    <col min="1" max="11" width="11.57421875" style="0" customWidth="1"/>
    <col min="12" max="12" width="13.140625" style="0" customWidth="1"/>
    <col min="13" max="13" width="12.00390625" style="0" bestFit="1" customWidth="1"/>
  </cols>
  <sheetData>
    <row r="1" spans="1:11" ht="33" customHeight="1">
      <c r="A1" s="291" t="s">
        <v>55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30.75" customHeight="1" thickBot="1">
      <c r="A2" s="275"/>
      <c r="B2" s="275"/>
      <c r="C2" s="275"/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</row>
    <row r="3" spans="1:11" ht="30" customHeight="1" thickBot="1" thickTop="1">
      <c r="A3" s="292" t="s">
        <v>56</v>
      </c>
      <c r="B3" s="292"/>
      <c r="C3" s="292"/>
      <c r="D3" s="10">
        <v>4896</v>
      </c>
      <c r="E3" s="10">
        <v>5065</v>
      </c>
      <c r="F3" s="10">
        <v>5663</v>
      </c>
      <c r="G3" s="10">
        <v>5530</v>
      </c>
      <c r="H3" s="10">
        <v>4983</v>
      </c>
      <c r="I3" s="10">
        <v>4931</v>
      </c>
      <c r="J3" s="10">
        <v>4716</v>
      </c>
      <c r="K3" s="10">
        <v>4842</v>
      </c>
    </row>
    <row r="4" spans="1:11" ht="30" customHeight="1" thickBot="1" thickTop="1">
      <c r="A4" s="274" t="s">
        <v>2</v>
      </c>
      <c r="B4" s="274"/>
      <c r="C4" s="274"/>
      <c r="D4" s="10">
        <v>2137</v>
      </c>
      <c r="E4" s="10">
        <v>2127</v>
      </c>
      <c r="F4" s="10">
        <v>1876</v>
      </c>
      <c r="G4" s="10">
        <v>1878</v>
      </c>
      <c r="H4" s="10">
        <v>1974</v>
      </c>
      <c r="I4" s="10">
        <v>2142</v>
      </c>
      <c r="J4" s="10">
        <v>2141</v>
      </c>
      <c r="K4" s="10">
        <v>1802</v>
      </c>
    </row>
    <row r="5" spans="1:12" ht="30" customHeight="1" thickBot="1" thickTop="1">
      <c r="A5" s="274" t="s">
        <v>3</v>
      </c>
      <c r="B5" s="274"/>
      <c r="C5" s="274"/>
      <c r="D5" s="95">
        <v>223.9</v>
      </c>
      <c r="E5" s="95">
        <v>231.6</v>
      </c>
      <c r="F5" s="95">
        <v>259</v>
      </c>
      <c r="G5" s="95">
        <v>252.9</v>
      </c>
      <c r="H5" s="95">
        <v>241.2</v>
      </c>
      <c r="I5" s="95">
        <v>238</v>
      </c>
      <c r="J5" s="95">
        <v>227.4</v>
      </c>
      <c r="K5" s="103">
        <v>233.5</v>
      </c>
      <c r="L5" s="243"/>
    </row>
    <row r="6" spans="1:11" ht="30" customHeight="1" thickBot="1" thickTop="1">
      <c r="A6" s="277" t="s">
        <v>57</v>
      </c>
      <c r="B6" s="277"/>
      <c r="C6" s="277"/>
      <c r="D6" s="10">
        <v>13399</v>
      </c>
      <c r="E6" s="10">
        <v>14465</v>
      </c>
      <c r="F6" s="10">
        <v>14985</v>
      </c>
      <c r="G6" s="10">
        <v>15109</v>
      </c>
      <c r="H6" s="10">
        <v>13110</v>
      </c>
      <c r="I6" s="10">
        <v>10432</v>
      </c>
      <c r="J6" s="10">
        <v>10858</v>
      </c>
      <c r="K6" s="10">
        <v>11229</v>
      </c>
    </row>
    <row r="7" spans="1:11" ht="30" customHeight="1" thickBot="1" thickTop="1">
      <c r="A7" s="274" t="s">
        <v>2</v>
      </c>
      <c r="B7" s="274"/>
      <c r="C7" s="274"/>
      <c r="D7" s="10">
        <v>7188</v>
      </c>
      <c r="E7" s="10">
        <v>6949</v>
      </c>
      <c r="F7" s="10">
        <v>5446</v>
      </c>
      <c r="G7" s="10">
        <v>5494</v>
      </c>
      <c r="H7" s="10">
        <v>4492</v>
      </c>
      <c r="I7" s="10">
        <v>3568</v>
      </c>
      <c r="J7" s="10">
        <v>4111</v>
      </c>
      <c r="K7" s="10">
        <v>4060</v>
      </c>
    </row>
    <row r="8" spans="1:12" ht="30" customHeight="1" thickBot="1" thickTop="1">
      <c r="A8" s="274" t="s">
        <v>3</v>
      </c>
      <c r="B8" s="274"/>
      <c r="C8" s="274"/>
      <c r="D8" s="95">
        <v>612.7</v>
      </c>
      <c r="E8" s="95">
        <v>661.4</v>
      </c>
      <c r="F8" s="95">
        <v>685.2</v>
      </c>
      <c r="G8" s="95">
        <v>690.9</v>
      </c>
      <c r="H8" s="95">
        <v>634.6</v>
      </c>
      <c r="I8" s="95">
        <v>503.65</v>
      </c>
      <c r="J8" s="95">
        <v>523.6</v>
      </c>
      <c r="K8" s="103">
        <v>541.5</v>
      </c>
      <c r="L8" s="243"/>
    </row>
    <row r="9" spans="1:11" ht="30" customHeight="1" thickBot="1" thickTop="1">
      <c r="A9" s="277" t="s">
        <v>58</v>
      </c>
      <c r="B9" s="277"/>
      <c r="C9" s="277"/>
      <c r="D9" s="10">
        <v>604</v>
      </c>
      <c r="E9" s="10">
        <v>513</v>
      </c>
      <c r="F9" s="10">
        <v>469</v>
      </c>
      <c r="G9" s="10">
        <v>468</v>
      </c>
      <c r="H9" s="10">
        <v>305</v>
      </c>
      <c r="I9" s="10">
        <v>278</v>
      </c>
      <c r="J9" s="10">
        <v>248</v>
      </c>
      <c r="K9" s="10">
        <v>417</v>
      </c>
    </row>
    <row r="10" spans="1:11" ht="30" customHeight="1" thickBot="1" thickTop="1">
      <c r="A10" s="274" t="s">
        <v>2</v>
      </c>
      <c r="B10" s="274"/>
      <c r="C10" s="274"/>
      <c r="D10" s="10">
        <v>434</v>
      </c>
      <c r="E10" s="10">
        <v>350</v>
      </c>
      <c r="F10" s="10">
        <v>355</v>
      </c>
      <c r="G10" s="10">
        <v>344</v>
      </c>
      <c r="H10" s="10">
        <v>256</v>
      </c>
      <c r="I10" s="10">
        <v>290</v>
      </c>
      <c r="J10" s="10">
        <v>160</v>
      </c>
      <c r="K10" s="10">
        <v>264</v>
      </c>
    </row>
    <row r="11" spans="1:12" ht="30" customHeight="1" thickBot="1" thickTop="1">
      <c r="A11" s="274" t="s">
        <v>3</v>
      </c>
      <c r="B11" s="274"/>
      <c r="C11" s="274"/>
      <c r="D11" s="95">
        <v>27.6</v>
      </c>
      <c r="E11" s="95">
        <v>23.4</v>
      </c>
      <c r="F11" s="95">
        <v>21.4</v>
      </c>
      <c r="G11" s="95">
        <v>21.4</v>
      </c>
      <c r="H11" s="95">
        <v>14.7</v>
      </c>
      <c r="I11" s="95">
        <v>13.42</v>
      </c>
      <c r="J11" s="95">
        <v>11.96</v>
      </c>
      <c r="K11" s="103">
        <v>20.1</v>
      </c>
      <c r="L11" s="243"/>
    </row>
    <row r="12" spans="1:11" ht="30" customHeight="1" thickBot="1" thickTop="1">
      <c r="A12" s="290" t="s">
        <v>59</v>
      </c>
      <c r="B12" s="290"/>
      <c r="C12" s="290"/>
      <c r="D12" s="10">
        <v>51</v>
      </c>
      <c r="E12" s="10">
        <v>43</v>
      </c>
      <c r="F12" s="10">
        <v>41</v>
      </c>
      <c r="G12" s="10">
        <v>39</v>
      </c>
      <c r="H12" s="10">
        <v>49</v>
      </c>
      <c r="I12" s="10">
        <v>34</v>
      </c>
      <c r="J12" s="10">
        <v>39</v>
      </c>
      <c r="K12" s="10">
        <v>55</v>
      </c>
    </row>
    <row r="13" spans="1:12" ht="30" customHeight="1" thickBot="1" thickTop="1">
      <c r="A13" s="274" t="s">
        <v>2</v>
      </c>
      <c r="B13" s="274"/>
      <c r="C13" s="274"/>
      <c r="D13" s="10">
        <v>61</v>
      </c>
      <c r="E13" s="10">
        <v>31</v>
      </c>
      <c r="F13" s="10">
        <v>54</v>
      </c>
      <c r="G13" s="10">
        <v>53</v>
      </c>
      <c r="H13" s="10">
        <v>47</v>
      </c>
      <c r="I13" s="10">
        <v>33</v>
      </c>
      <c r="J13" s="10">
        <v>49</v>
      </c>
      <c r="K13" s="10">
        <v>46</v>
      </c>
      <c r="L13" s="120"/>
    </row>
    <row r="14" spans="1:12" ht="30" customHeight="1" thickBot="1" thickTop="1">
      <c r="A14" s="274" t="s">
        <v>3</v>
      </c>
      <c r="B14" s="274"/>
      <c r="C14" s="274"/>
      <c r="D14" s="95">
        <v>2.33</v>
      </c>
      <c r="E14" s="95">
        <v>2</v>
      </c>
      <c r="F14" s="95">
        <v>1.9</v>
      </c>
      <c r="G14" s="95">
        <v>1.8</v>
      </c>
      <c r="H14" s="95">
        <v>2.3</v>
      </c>
      <c r="I14" s="95">
        <v>1.64</v>
      </c>
      <c r="J14" s="95">
        <v>1.89</v>
      </c>
      <c r="K14" s="103">
        <v>2.65</v>
      </c>
      <c r="L14" s="243"/>
    </row>
    <row r="15" spans="1:11" ht="30" customHeight="1" thickBot="1" thickTop="1">
      <c r="A15" s="290" t="s">
        <v>60</v>
      </c>
      <c r="B15" s="290"/>
      <c r="C15" s="290"/>
      <c r="D15" s="10">
        <v>527</v>
      </c>
      <c r="E15" s="10">
        <v>487</v>
      </c>
      <c r="F15" s="10">
        <v>371</v>
      </c>
      <c r="G15" s="10">
        <v>507</v>
      </c>
      <c r="H15" s="10">
        <v>542</v>
      </c>
      <c r="I15" s="10">
        <v>400</v>
      </c>
      <c r="J15" s="10">
        <v>426</v>
      </c>
      <c r="K15" s="10">
        <v>480</v>
      </c>
    </row>
    <row r="16" spans="1:11" ht="30" customHeight="1" thickBot="1" thickTop="1">
      <c r="A16" s="274" t="s">
        <v>2</v>
      </c>
      <c r="B16" s="274"/>
      <c r="C16" s="274"/>
      <c r="D16" s="10">
        <v>424</v>
      </c>
      <c r="E16" s="10">
        <v>389</v>
      </c>
      <c r="F16" s="10">
        <v>334</v>
      </c>
      <c r="G16" s="10">
        <v>343</v>
      </c>
      <c r="H16" s="10">
        <v>263</v>
      </c>
      <c r="I16" s="10">
        <v>207</v>
      </c>
      <c r="J16" s="10">
        <v>207</v>
      </c>
      <c r="K16" s="10">
        <v>249</v>
      </c>
    </row>
    <row r="17" spans="1:12" ht="30" customHeight="1" thickBot="1" thickTop="1">
      <c r="A17" s="274" t="s">
        <v>3</v>
      </c>
      <c r="B17" s="274"/>
      <c r="C17" s="274"/>
      <c r="D17" s="95">
        <v>24</v>
      </c>
      <c r="E17" s="95">
        <v>22.3</v>
      </c>
      <c r="F17" s="95">
        <v>17</v>
      </c>
      <c r="G17" s="95">
        <v>23.1</v>
      </c>
      <c r="H17" s="95">
        <v>26.2</v>
      </c>
      <c r="I17" s="95">
        <v>19.31</v>
      </c>
      <c r="J17" s="95">
        <v>20.54</v>
      </c>
      <c r="K17" s="103">
        <v>23.14</v>
      </c>
      <c r="L17" s="243"/>
    </row>
    <row r="18" ht="13.5" thickTop="1"/>
  </sheetData>
  <sheetProtection selectLockedCells="1" selectUnlockedCells="1"/>
  <mergeCells count="17">
    <mergeCell ref="A11:C11"/>
    <mergeCell ref="A12:C12"/>
    <mergeCell ref="A2:C2"/>
    <mergeCell ref="A3:C3"/>
    <mergeCell ref="A4:C4"/>
    <mergeCell ref="A5:C5"/>
    <mergeCell ref="A6:C6"/>
    <mergeCell ref="A13:C13"/>
    <mergeCell ref="A14:C14"/>
    <mergeCell ref="A15:C15"/>
    <mergeCell ref="A16:C16"/>
    <mergeCell ref="A17:C17"/>
    <mergeCell ref="A1:K1"/>
    <mergeCell ref="A7:C7"/>
    <mergeCell ref="A8:C8"/>
    <mergeCell ref="A9:C9"/>
    <mergeCell ref="A10:C10"/>
  </mergeCells>
  <printOptions/>
  <pageMargins left="0.5645833333333333" right="0.7875" top="0.7069444444444444" bottom="1.0527777777777778" header="0.44166666666666665" footer="0.7875"/>
  <pageSetup horizontalDpi="300" verticalDpi="300" orientation="portrait" paperSize="9" scale="81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C2:U38"/>
  <sheetViews>
    <sheetView zoomScalePageLayoutView="0" workbookViewId="0" topLeftCell="D52">
      <selection activeCell="P11" sqref="P11"/>
    </sheetView>
  </sheetViews>
  <sheetFormatPr defaultColWidth="9.140625" defaultRowHeight="12.75" customHeight="1"/>
  <cols>
    <col min="1" max="1" width="9.8515625" style="0" customWidth="1"/>
    <col min="2" max="2" width="0" style="0" hidden="1" customWidth="1"/>
    <col min="3" max="3" width="9.7109375" style="0" customWidth="1"/>
    <col min="6" max="6" width="11.7109375" style="0" customWidth="1"/>
    <col min="7" max="7" width="11.421875" style="0" customWidth="1"/>
    <col min="8" max="9" width="12.00390625" style="0" customWidth="1"/>
    <col min="10" max="10" width="11.57421875" style="0" customWidth="1"/>
    <col min="11" max="12" width="10.57421875" style="0" customWidth="1"/>
    <col min="13" max="13" width="10.140625" style="0" customWidth="1"/>
    <col min="14" max="14" width="9.7109375" style="0" customWidth="1"/>
  </cols>
  <sheetData>
    <row r="1" ht="14.25" customHeight="1"/>
    <row r="2" spans="3:14" ht="24" customHeight="1">
      <c r="C2" s="96"/>
      <c r="D2" s="291" t="s">
        <v>61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4:14" ht="30" customHeight="1" thickBot="1">
      <c r="D3" s="275"/>
      <c r="E3" s="275"/>
      <c r="F3" s="275"/>
      <c r="G3" s="1">
        <v>2010</v>
      </c>
      <c r="H3" s="1">
        <v>2011</v>
      </c>
      <c r="I3" s="1">
        <v>2012</v>
      </c>
      <c r="J3" s="1">
        <v>2013</v>
      </c>
      <c r="K3" s="1">
        <v>2014</v>
      </c>
      <c r="L3" s="1">
        <v>2015</v>
      </c>
      <c r="M3" s="1">
        <v>2016</v>
      </c>
      <c r="N3" s="1">
        <v>2017</v>
      </c>
    </row>
    <row r="4" spans="4:14" ht="30" customHeight="1" thickBot="1" thickTop="1">
      <c r="D4" s="275" t="s">
        <v>62</v>
      </c>
      <c r="E4" s="275"/>
      <c r="F4" s="275"/>
      <c r="G4" s="5">
        <v>40</v>
      </c>
      <c r="H4" s="5">
        <v>29</v>
      </c>
      <c r="I4" s="5">
        <v>28</v>
      </c>
      <c r="J4" s="5">
        <v>20</v>
      </c>
      <c r="K4" s="5">
        <v>25</v>
      </c>
      <c r="L4" s="5">
        <v>21</v>
      </c>
      <c r="M4" s="5">
        <v>17</v>
      </c>
      <c r="N4" s="5">
        <v>25</v>
      </c>
    </row>
    <row r="5" spans="4:14" ht="30" customHeight="1" thickBot="1" thickTop="1">
      <c r="D5" s="273" t="s">
        <v>2</v>
      </c>
      <c r="E5" s="273"/>
      <c r="F5" s="273"/>
      <c r="G5" s="5">
        <v>46</v>
      </c>
      <c r="H5" s="5">
        <v>34</v>
      </c>
      <c r="I5" s="5">
        <v>28</v>
      </c>
      <c r="J5" s="5">
        <v>18</v>
      </c>
      <c r="K5" s="5">
        <v>24</v>
      </c>
      <c r="L5" s="5">
        <v>23</v>
      </c>
      <c r="M5" s="5">
        <v>20</v>
      </c>
      <c r="N5" s="5">
        <v>23</v>
      </c>
    </row>
    <row r="6" spans="4:21" ht="30" customHeight="1" thickBot="1" thickTop="1">
      <c r="D6" s="273" t="s">
        <v>3</v>
      </c>
      <c r="E6" s="273"/>
      <c r="F6" s="273"/>
      <c r="G6" s="5">
        <v>1.82</v>
      </c>
      <c r="H6" s="5">
        <v>1.32</v>
      </c>
      <c r="I6" s="5">
        <v>1.28</v>
      </c>
      <c r="J6" s="5" t="s">
        <v>63</v>
      </c>
      <c r="K6" s="5">
        <v>1.21</v>
      </c>
      <c r="L6" s="97">
        <v>1.01</v>
      </c>
      <c r="M6" s="5">
        <v>0.96</v>
      </c>
      <c r="N6" s="97">
        <v>1.2</v>
      </c>
      <c r="O6" s="243"/>
      <c r="Q6" s="98"/>
      <c r="R6" s="98"/>
      <c r="S6" s="98"/>
      <c r="T6" s="98"/>
      <c r="U6" s="98"/>
    </row>
    <row r="7" spans="4:21" ht="30" customHeight="1" thickBot="1" thickTop="1">
      <c r="D7" s="294" t="s">
        <v>64</v>
      </c>
      <c r="E7" s="294"/>
      <c r="F7" s="294"/>
      <c r="G7" s="5">
        <v>248</v>
      </c>
      <c r="H7" s="5">
        <v>239</v>
      </c>
      <c r="I7" s="5">
        <v>211</v>
      </c>
      <c r="J7" s="5">
        <v>216</v>
      </c>
      <c r="K7" s="5">
        <v>213</v>
      </c>
      <c r="L7" s="5">
        <v>154</v>
      </c>
      <c r="M7" s="5">
        <v>173</v>
      </c>
      <c r="N7" s="5">
        <v>148</v>
      </c>
      <c r="Q7" s="99"/>
      <c r="R7" s="99"/>
      <c r="S7" s="99"/>
      <c r="T7" s="99"/>
      <c r="U7" s="99"/>
    </row>
    <row r="8" spans="4:14" ht="30" customHeight="1" thickBot="1" thickTop="1">
      <c r="D8" s="273" t="s">
        <v>65</v>
      </c>
      <c r="E8" s="273"/>
      <c r="F8" s="273"/>
      <c r="G8" s="5">
        <v>333</v>
      </c>
      <c r="H8" s="5">
        <v>293</v>
      </c>
      <c r="I8" s="5">
        <v>251</v>
      </c>
      <c r="J8" s="5">
        <v>242</v>
      </c>
      <c r="K8" s="5">
        <v>243</v>
      </c>
      <c r="L8" s="5">
        <v>191</v>
      </c>
      <c r="M8" s="5">
        <v>209</v>
      </c>
      <c r="N8" s="5">
        <v>164</v>
      </c>
    </row>
    <row r="9" spans="4:19" ht="30" customHeight="1" thickTop="1">
      <c r="D9" s="73"/>
      <c r="E9" s="73"/>
      <c r="F9" s="73"/>
      <c r="G9" s="73"/>
      <c r="H9" s="73"/>
      <c r="I9" s="74"/>
      <c r="S9" s="120"/>
    </row>
    <row r="10" spans="4:9" ht="14.25" customHeight="1">
      <c r="D10" s="73"/>
      <c r="E10" s="73"/>
      <c r="F10" s="73"/>
      <c r="G10" s="73"/>
      <c r="H10" s="73"/>
      <c r="I10" s="74"/>
    </row>
    <row r="11" spans="4:9" ht="14.25" customHeight="1">
      <c r="D11" s="73"/>
      <c r="E11" s="73"/>
      <c r="F11" s="73"/>
      <c r="G11" s="73"/>
      <c r="H11" s="73"/>
      <c r="I11" s="74"/>
    </row>
    <row r="12" spans="3:16" ht="14.25" customHeight="1">
      <c r="C12" s="72"/>
      <c r="D12" s="73"/>
      <c r="E12" s="73"/>
      <c r="F12" s="73"/>
      <c r="G12" s="73"/>
      <c r="H12" s="73"/>
      <c r="I12" s="74"/>
      <c r="P12" t="s">
        <v>18</v>
      </c>
    </row>
    <row r="13" spans="3:9" ht="16.5" customHeight="1">
      <c r="C13" s="72"/>
      <c r="D13" s="73"/>
      <c r="E13" s="73"/>
      <c r="F13" s="73"/>
      <c r="G13" s="73"/>
      <c r="H13" s="73"/>
      <c r="I13" s="74"/>
    </row>
    <row r="14" spans="3:14" ht="24" customHeight="1">
      <c r="C14" s="100"/>
      <c r="D14" s="289" t="s">
        <v>66</v>
      </c>
      <c r="E14" s="289"/>
      <c r="F14" s="289"/>
      <c r="G14" s="289"/>
      <c r="H14" s="289"/>
      <c r="I14" s="289"/>
      <c r="J14" s="289"/>
      <c r="K14" s="289"/>
      <c r="L14" s="289"/>
      <c r="M14" s="289"/>
      <c r="N14" s="289"/>
    </row>
    <row r="15" spans="4:14" ht="30" customHeight="1" thickBot="1">
      <c r="D15" s="275"/>
      <c r="E15" s="275"/>
      <c r="F15" s="275"/>
      <c r="G15" s="1">
        <v>2010</v>
      </c>
      <c r="H15" s="1">
        <v>2011</v>
      </c>
      <c r="I15" s="1">
        <v>2012</v>
      </c>
      <c r="J15" s="1">
        <v>2013</v>
      </c>
      <c r="K15" s="1">
        <v>2014</v>
      </c>
      <c r="L15" s="1">
        <v>2015</v>
      </c>
      <c r="M15" s="1">
        <v>2016</v>
      </c>
      <c r="N15" s="1">
        <v>2017</v>
      </c>
    </row>
    <row r="16" spans="4:14" ht="30" customHeight="1" thickBot="1" thickTop="1">
      <c r="D16" s="273" t="s">
        <v>9</v>
      </c>
      <c r="E16" s="273"/>
      <c r="F16" s="273"/>
      <c r="G16" s="95">
        <v>13</v>
      </c>
      <c r="H16" s="95">
        <v>13</v>
      </c>
      <c r="I16" s="95">
        <v>8</v>
      </c>
      <c r="J16" s="95">
        <v>8</v>
      </c>
      <c r="K16" s="95">
        <v>8</v>
      </c>
      <c r="L16" s="95">
        <v>6</v>
      </c>
      <c r="M16" s="95">
        <v>4</v>
      </c>
      <c r="N16" s="95">
        <v>10</v>
      </c>
    </row>
    <row r="17" spans="4:19" ht="30" customHeight="1" thickBot="1" thickTop="1">
      <c r="D17" s="273" t="s">
        <v>10</v>
      </c>
      <c r="E17" s="273"/>
      <c r="F17" s="273"/>
      <c r="G17" s="95">
        <v>3</v>
      </c>
      <c r="H17" s="95" t="s">
        <v>37</v>
      </c>
      <c r="I17" s="95">
        <v>3</v>
      </c>
      <c r="J17" s="95">
        <v>1</v>
      </c>
      <c r="K17" s="95">
        <v>1</v>
      </c>
      <c r="L17" s="95" t="s">
        <v>37</v>
      </c>
      <c r="M17" s="95">
        <v>3</v>
      </c>
      <c r="N17" s="95">
        <v>5</v>
      </c>
      <c r="S17" s="101"/>
    </row>
    <row r="18" spans="4:14" ht="30" customHeight="1" thickBot="1" thickTop="1">
      <c r="D18" s="273" t="s">
        <v>11</v>
      </c>
      <c r="E18" s="273"/>
      <c r="F18" s="273"/>
      <c r="G18" s="95" t="s">
        <v>37</v>
      </c>
      <c r="H18" s="95">
        <v>2</v>
      </c>
      <c r="I18" s="95">
        <v>4</v>
      </c>
      <c r="J18" s="95">
        <v>2</v>
      </c>
      <c r="K18" s="95">
        <v>6</v>
      </c>
      <c r="L18" s="95">
        <v>1</v>
      </c>
      <c r="M18" s="95">
        <v>1</v>
      </c>
      <c r="N18" s="95">
        <v>2</v>
      </c>
    </row>
    <row r="19" spans="4:14" ht="30" customHeight="1" thickBot="1" thickTop="1">
      <c r="D19" s="273" t="s">
        <v>12</v>
      </c>
      <c r="E19" s="273"/>
      <c r="F19" s="273"/>
      <c r="G19" s="95">
        <v>7</v>
      </c>
      <c r="H19" s="95">
        <v>4</v>
      </c>
      <c r="I19" s="95">
        <v>2</v>
      </c>
      <c r="J19" s="95">
        <v>3</v>
      </c>
      <c r="K19" s="95">
        <v>1</v>
      </c>
      <c r="L19" s="102">
        <v>3</v>
      </c>
      <c r="M19" s="95">
        <v>4</v>
      </c>
      <c r="N19" s="95">
        <v>1</v>
      </c>
    </row>
    <row r="20" spans="4:14" ht="30" customHeight="1" thickBot="1" thickTop="1">
      <c r="D20" s="273" t="s">
        <v>13</v>
      </c>
      <c r="E20" s="273"/>
      <c r="F20" s="273"/>
      <c r="G20" s="95">
        <v>5</v>
      </c>
      <c r="H20" s="95">
        <v>3</v>
      </c>
      <c r="I20" s="95">
        <v>3</v>
      </c>
      <c r="J20" s="95" t="s">
        <v>37</v>
      </c>
      <c r="K20" s="95">
        <v>2</v>
      </c>
      <c r="L20" s="95">
        <v>4</v>
      </c>
      <c r="M20" s="95">
        <v>1</v>
      </c>
      <c r="N20" s="95">
        <v>3</v>
      </c>
    </row>
    <row r="21" spans="4:14" ht="30" customHeight="1" thickBot="1" thickTop="1">
      <c r="D21" s="273" t="s">
        <v>14</v>
      </c>
      <c r="E21" s="273"/>
      <c r="F21" s="273"/>
      <c r="G21" s="95">
        <v>4</v>
      </c>
      <c r="H21" s="95">
        <v>3</v>
      </c>
      <c r="I21" s="95">
        <v>2</v>
      </c>
      <c r="J21" s="95">
        <v>1</v>
      </c>
      <c r="K21" s="95" t="s">
        <v>37</v>
      </c>
      <c r="L21" s="95">
        <v>1</v>
      </c>
      <c r="M21" s="95">
        <v>2</v>
      </c>
      <c r="N21" s="95">
        <v>1</v>
      </c>
    </row>
    <row r="22" spans="4:14" ht="30" customHeight="1" thickBot="1" thickTop="1">
      <c r="D22" s="273" t="s">
        <v>15</v>
      </c>
      <c r="E22" s="273"/>
      <c r="F22" s="273"/>
      <c r="G22" s="95">
        <v>4</v>
      </c>
      <c r="H22" s="95">
        <v>4</v>
      </c>
      <c r="I22" s="95">
        <v>4</v>
      </c>
      <c r="J22" s="95">
        <v>3</v>
      </c>
      <c r="K22" s="95">
        <v>3</v>
      </c>
      <c r="L22" s="103">
        <v>7</v>
      </c>
      <c r="M22" s="95">
        <v>2</v>
      </c>
      <c r="N22" s="95">
        <v>2</v>
      </c>
    </row>
    <row r="23" spans="4:14" ht="30" customHeight="1" thickBot="1" thickTop="1">
      <c r="D23" s="273" t="s">
        <v>16</v>
      </c>
      <c r="E23" s="273"/>
      <c r="F23" s="273"/>
      <c r="G23" s="95">
        <v>4</v>
      </c>
      <c r="H23" s="95" t="s">
        <v>37</v>
      </c>
      <c r="I23" s="95">
        <v>2</v>
      </c>
      <c r="J23" s="95">
        <v>2</v>
      </c>
      <c r="K23" s="95">
        <v>4</v>
      </c>
      <c r="L23" s="103" t="s">
        <v>37</v>
      </c>
      <c r="M23" s="95" t="s">
        <v>37</v>
      </c>
      <c r="N23" s="95">
        <v>1</v>
      </c>
    </row>
    <row r="24" spans="4:12" ht="18.75" customHeight="1" thickTop="1">
      <c r="D24" s="78"/>
      <c r="E24" s="105"/>
      <c r="F24" s="105"/>
      <c r="G24" s="105"/>
      <c r="H24" s="105"/>
      <c r="I24" s="105"/>
      <c r="J24" s="105"/>
      <c r="K24" s="100"/>
      <c r="L24" s="100"/>
    </row>
    <row r="25" spans="4:12" ht="18.75" customHeight="1">
      <c r="D25" s="78"/>
      <c r="E25" s="105"/>
      <c r="F25" s="105"/>
      <c r="G25" s="105"/>
      <c r="H25" s="105"/>
      <c r="I25" s="105"/>
      <c r="J25" s="105"/>
      <c r="K25" s="100"/>
      <c r="L25" s="100"/>
    </row>
    <row r="26" spans="4:12" ht="18.75" customHeight="1">
      <c r="D26" s="78"/>
      <c r="E26" s="105"/>
      <c r="F26" s="105"/>
      <c r="G26" s="105"/>
      <c r="H26" s="105"/>
      <c r="I26" s="105"/>
      <c r="J26" s="105"/>
      <c r="K26" s="100"/>
      <c r="L26" s="100"/>
    </row>
    <row r="27" spans="3:12" ht="15.75" customHeight="1">
      <c r="C27" s="100"/>
      <c r="D27" s="78"/>
      <c r="E27" s="105"/>
      <c r="F27" s="105"/>
      <c r="G27" s="105"/>
      <c r="H27" s="105"/>
      <c r="I27" s="105"/>
      <c r="J27" s="105"/>
      <c r="K27" s="100"/>
      <c r="L27" s="100"/>
    </row>
    <row r="28" spans="3:12" ht="18.75" customHeight="1">
      <c r="C28" s="100"/>
      <c r="D28" s="78"/>
      <c r="E28" s="105"/>
      <c r="F28" s="105"/>
      <c r="G28" s="105"/>
      <c r="H28" s="105"/>
      <c r="I28" s="105"/>
      <c r="J28" s="105"/>
      <c r="K28" s="100"/>
      <c r="L28" s="100"/>
    </row>
    <row r="29" spans="3:14" ht="22.5" customHeight="1">
      <c r="C29" s="100"/>
      <c r="D29" s="293" t="s">
        <v>67</v>
      </c>
      <c r="E29" s="293"/>
      <c r="F29" s="293"/>
      <c r="G29" s="293"/>
      <c r="H29" s="293"/>
      <c r="I29" s="293"/>
      <c r="J29" s="293"/>
      <c r="K29" s="293"/>
      <c r="L29" s="293"/>
      <c r="M29" s="293"/>
      <c r="N29" s="293"/>
    </row>
    <row r="30" spans="3:14" ht="30" customHeight="1" thickBot="1">
      <c r="C30" s="100"/>
      <c r="D30" s="275"/>
      <c r="E30" s="275"/>
      <c r="F30" s="275"/>
      <c r="G30" s="1">
        <v>2010</v>
      </c>
      <c r="H30" s="1">
        <v>2011</v>
      </c>
      <c r="I30" s="1">
        <v>2012</v>
      </c>
      <c r="J30" s="1">
        <v>2013</v>
      </c>
      <c r="K30" s="1">
        <v>2014</v>
      </c>
      <c r="L30" s="1">
        <v>2015</v>
      </c>
      <c r="M30" s="1">
        <v>2016</v>
      </c>
      <c r="N30" s="1">
        <v>2017</v>
      </c>
    </row>
    <row r="31" spans="3:14" ht="30" customHeight="1" thickBot="1" thickTop="1">
      <c r="C31" s="100"/>
      <c r="D31" s="273" t="s">
        <v>9</v>
      </c>
      <c r="E31" s="273"/>
      <c r="F31" s="273"/>
      <c r="G31" s="95">
        <v>53</v>
      </c>
      <c r="H31" s="95">
        <v>56</v>
      </c>
      <c r="I31" s="95">
        <v>61</v>
      </c>
      <c r="J31" s="95">
        <v>75</v>
      </c>
      <c r="K31" s="95">
        <v>68</v>
      </c>
      <c r="L31" s="95">
        <v>56</v>
      </c>
      <c r="M31" s="95">
        <v>45</v>
      </c>
      <c r="N31" s="95">
        <v>51</v>
      </c>
    </row>
    <row r="32" spans="3:14" ht="30" customHeight="1" thickBot="1" thickTop="1">
      <c r="C32" s="100"/>
      <c r="D32" s="273" t="s">
        <v>10</v>
      </c>
      <c r="E32" s="273"/>
      <c r="F32" s="273"/>
      <c r="G32" s="95">
        <v>33</v>
      </c>
      <c r="H32" s="95">
        <v>39</v>
      </c>
      <c r="I32" s="95">
        <v>33</v>
      </c>
      <c r="J32" s="95">
        <v>35</v>
      </c>
      <c r="K32" s="95">
        <v>28</v>
      </c>
      <c r="L32" s="95">
        <v>21</v>
      </c>
      <c r="M32" s="95">
        <v>22</v>
      </c>
      <c r="N32" s="95">
        <v>22</v>
      </c>
    </row>
    <row r="33" spans="3:14" ht="30" customHeight="1" thickBot="1" thickTop="1">
      <c r="C33" s="100"/>
      <c r="D33" s="273" t="s">
        <v>11</v>
      </c>
      <c r="E33" s="273"/>
      <c r="F33" s="273"/>
      <c r="G33" s="95">
        <v>36</v>
      </c>
      <c r="H33" s="95">
        <v>25</v>
      </c>
      <c r="I33" s="95">
        <v>10</v>
      </c>
      <c r="J33" s="95">
        <v>15</v>
      </c>
      <c r="K33" s="95">
        <v>13</v>
      </c>
      <c r="L33" s="95">
        <v>9</v>
      </c>
      <c r="M33" s="95">
        <v>8</v>
      </c>
      <c r="N33" s="95">
        <v>8</v>
      </c>
    </row>
    <row r="34" spans="3:14" ht="30" customHeight="1" thickBot="1" thickTop="1">
      <c r="C34" s="100"/>
      <c r="D34" s="273" t="s">
        <v>12</v>
      </c>
      <c r="E34" s="273"/>
      <c r="F34" s="273"/>
      <c r="G34" s="95">
        <v>20</v>
      </c>
      <c r="H34" s="95">
        <v>28</v>
      </c>
      <c r="I34" s="95">
        <v>21</v>
      </c>
      <c r="J34" s="95">
        <v>23</v>
      </c>
      <c r="K34" s="95">
        <v>12</v>
      </c>
      <c r="L34" s="95">
        <v>5</v>
      </c>
      <c r="M34" s="95">
        <v>10</v>
      </c>
      <c r="N34" s="95">
        <v>9</v>
      </c>
    </row>
    <row r="35" spans="3:14" ht="30" customHeight="1" thickBot="1" thickTop="1">
      <c r="C35" s="100"/>
      <c r="D35" s="273" t="s">
        <v>13</v>
      </c>
      <c r="E35" s="273"/>
      <c r="F35" s="273"/>
      <c r="G35" s="95">
        <v>27</v>
      </c>
      <c r="H35" s="95">
        <v>27</v>
      </c>
      <c r="I35" s="95">
        <v>15</v>
      </c>
      <c r="J35" s="95">
        <v>20</v>
      </c>
      <c r="K35" s="95">
        <v>22</v>
      </c>
      <c r="L35" s="95">
        <v>16</v>
      </c>
      <c r="M35" s="95">
        <v>17</v>
      </c>
      <c r="N35" s="95">
        <v>9</v>
      </c>
    </row>
    <row r="36" spans="3:14" ht="30" customHeight="1" thickBot="1" thickTop="1">
      <c r="C36" s="100"/>
      <c r="D36" s="273" t="s">
        <v>14</v>
      </c>
      <c r="E36" s="273"/>
      <c r="F36" s="273"/>
      <c r="G36" s="95">
        <v>20</v>
      </c>
      <c r="H36" s="95">
        <v>22</v>
      </c>
      <c r="I36" s="95">
        <v>19</v>
      </c>
      <c r="J36" s="95">
        <v>16</v>
      </c>
      <c r="K36" s="95">
        <v>16</v>
      </c>
      <c r="L36" s="95">
        <v>15</v>
      </c>
      <c r="M36" s="95">
        <v>25</v>
      </c>
      <c r="N36" s="95">
        <v>14</v>
      </c>
    </row>
    <row r="37" spans="3:14" ht="30" customHeight="1" thickBot="1" thickTop="1">
      <c r="C37" s="100"/>
      <c r="D37" s="273" t="s">
        <v>15</v>
      </c>
      <c r="E37" s="273"/>
      <c r="F37" s="273"/>
      <c r="G37" s="95">
        <v>27</v>
      </c>
      <c r="H37" s="95">
        <v>20</v>
      </c>
      <c r="I37" s="95">
        <v>21</v>
      </c>
      <c r="J37" s="95">
        <v>15</v>
      </c>
      <c r="K37" s="95">
        <v>24</v>
      </c>
      <c r="L37" s="95">
        <v>16</v>
      </c>
      <c r="M37" s="95">
        <v>21</v>
      </c>
      <c r="N37" s="95">
        <v>18</v>
      </c>
    </row>
    <row r="38" spans="3:14" ht="30" customHeight="1" thickBot="1" thickTop="1">
      <c r="C38" s="100"/>
      <c r="D38" s="273" t="s">
        <v>16</v>
      </c>
      <c r="E38" s="273"/>
      <c r="F38" s="273"/>
      <c r="G38" s="95">
        <v>32</v>
      </c>
      <c r="H38" s="95">
        <v>22</v>
      </c>
      <c r="I38" s="95">
        <v>31</v>
      </c>
      <c r="J38" s="95">
        <v>17</v>
      </c>
      <c r="K38" s="95">
        <v>30</v>
      </c>
      <c r="L38" s="95">
        <v>16</v>
      </c>
      <c r="M38" s="95">
        <v>25</v>
      </c>
      <c r="N38" s="95">
        <v>17</v>
      </c>
    </row>
    <row r="39" ht="12.75" customHeight="1" thickTop="1"/>
    <row r="40" ht="15" customHeight="1"/>
    <row r="41" ht="14.25" customHeight="1"/>
    <row r="42" ht="15" customHeight="1"/>
    <row r="43" ht="14.25" customHeight="1"/>
    <row r="44" ht="15" customHeight="1"/>
    <row r="45" ht="15" customHeight="1"/>
    <row r="46" ht="15" customHeight="1"/>
    <row r="47" ht="15" customHeight="1"/>
    <row r="48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 selectLockedCells="1" selectUnlockedCells="1"/>
  <mergeCells count="27">
    <mergeCell ref="D8:F8"/>
    <mergeCell ref="D15:F15"/>
    <mergeCell ref="D16:F16"/>
    <mergeCell ref="D17:F17"/>
    <mergeCell ref="D18:F18"/>
    <mergeCell ref="D3:F3"/>
    <mergeCell ref="D4:F4"/>
    <mergeCell ref="D5:F5"/>
    <mergeCell ref="D6:F6"/>
    <mergeCell ref="D7:F7"/>
    <mergeCell ref="D35:F35"/>
    <mergeCell ref="D19:F19"/>
    <mergeCell ref="D20:F20"/>
    <mergeCell ref="D21:F21"/>
    <mergeCell ref="D22:F22"/>
    <mergeCell ref="D23:F23"/>
    <mergeCell ref="D29:N29"/>
    <mergeCell ref="D36:F36"/>
    <mergeCell ref="D37:F37"/>
    <mergeCell ref="D38:F38"/>
    <mergeCell ref="D2:N2"/>
    <mergeCell ref="D14:N14"/>
    <mergeCell ref="D30:F30"/>
    <mergeCell ref="D31:F31"/>
    <mergeCell ref="D32:F32"/>
    <mergeCell ref="D33:F33"/>
    <mergeCell ref="D34:F34"/>
  </mergeCells>
  <printOptions/>
  <pageMargins left="0.9298611111111111" right="0.25" top="0.3701388888888889" bottom="0.6201388888888889" header="0.5118055555555555" footer="0.5118055555555555"/>
  <pageSetup horizontalDpi="300" verticalDpi="300" orientation="portrait" paperSize="9" scale="67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C2:S35"/>
  <sheetViews>
    <sheetView zoomScalePageLayoutView="0" workbookViewId="0" topLeftCell="A43">
      <selection activeCell="R16" sqref="R16"/>
    </sheetView>
  </sheetViews>
  <sheetFormatPr defaultColWidth="9.140625" defaultRowHeight="12.75" customHeight="1"/>
  <cols>
    <col min="1" max="1" width="12.57421875" style="0" customWidth="1"/>
    <col min="2" max="2" width="0" style="0" hidden="1" customWidth="1"/>
    <col min="3" max="3" width="5.57421875" style="0" customWidth="1"/>
    <col min="6" max="6" width="10.421875" style="0" customWidth="1"/>
    <col min="7" max="7" width="13.00390625" style="0" customWidth="1"/>
    <col min="8" max="8" width="12.00390625" style="0" customWidth="1"/>
    <col min="9" max="9" width="10.57421875" style="0" customWidth="1"/>
    <col min="10" max="12" width="10.7109375" style="0" customWidth="1"/>
  </cols>
  <sheetData>
    <row r="1" ht="14.25" customHeight="1"/>
    <row r="2" spans="3:15" ht="32.25" customHeight="1">
      <c r="C2" s="291" t="s">
        <v>68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3:15" ht="30" customHeight="1" thickBot="1">
      <c r="C3" s="275"/>
      <c r="D3" s="275"/>
      <c r="E3" s="275"/>
      <c r="F3" s="275"/>
      <c r="G3" s="275"/>
      <c r="H3" s="1">
        <v>2010</v>
      </c>
      <c r="I3" s="1">
        <v>2011</v>
      </c>
      <c r="J3" s="1">
        <v>2012</v>
      </c>
      <c r="K3" s="1">
        <v>2013</v>
      </c>
      <c r="L3" s="1">
        <v>2014</v>
      </c>
      <c r="M3" s="1">
        <v>2015</v>
      </c>
      <c r="N3" s="1">
        <v>2016</v>
      </c>
      <c r="O3" s="1">
        <v>2017</v>
      </c>
    </row>
    <row r="4" spans="3:15" ht="30" customHeight="1" thickBot="1" thickTop="1">
      <c r="C4" s="292" t="s">
        <v>69</v>
      </c>
      <c r="D4" s="292"/>
      <c r="E4" s="292"/>
      <c r="F4" s="292"/>
      <c r="G4" s="292"/>
      <c r="H4" s="95">
        <v>28</v>
      </c>
      <c r="I4" s="95">
        <v>41</v>
      </c>
      <c r="J4" s="95">
        <v>43</v>
      </c>
      <c r="K4" s="95">
        <v>38</v>
      </c>
      <c r="L4" s="95">
        <v>45</v>
      </c>
      <c r="M4" s="95">
        <v>42</v>
      </c>
      <c r="N4" s="95">
        <v>36</v>
      </c>
      <c r="O4" s="95">
        <v>55</v>
      </c>
    </row>
    <row r="5" spans="3:15" ht="30" customHeight="1" thickBot="1" thickTop="1">
      <c r="C5" s="295" t="s">
        <v>65</v>
      </c>
      <c r="D5" s="295"/>
      <c r="E5" s="295"/>
      <c r="F5" s="295"/>
      <c r="G5" s="295"/>
      <c r="H5" s="95">
        <v>31</v>
      </c>
      <c r="I5" s="95">
        <v>39</v>
      </c>
      <c r="J5" s="95">
        <v>36</v>
      </c>
      <c r="K5" s="95">
        <v>36</v>
      </c>
      <c r="L5" s="95">
        <v>48</v>
      </c>
      <c r="M5" s="95">
        <v>33</v>
      </c>
      <c r="N5" s="95">
        <v>33</v>
      </c>
      <c r="O5" s="95">
        <v>37</v>
      </c>
    </row>
    <row r="6" spans="3:15" ht="30" customHeight="1" thickBot="1" thickTop="1">
      <c r="C6" s="295" t="s">
        <v>3</v>
      </c>
      <c r="D6" s="295"/>
      <c r="E6" s="295"/>
      <c r="F6" s="295"/>
      <c r="G6" s="295"/>
      <c r="H6" s="95">
        <v>1.28</v>
      </c>
      <c r="I6" s="95">
        <v>1.87</v>
      </c>
      <c r="J6" s="95">
        <v>1.96</v>
      </c>
      <c r="K6" s="95">
        <v>1.73</v>
      </c>
      <c r="L6" s="95">
        <v>2.17</v>
      </c>
      <c r="M6" s="103">
        <v>2.02</v>
      </c>
      <c r="N6" s="95">
        <v>1.73</v>
      </c>
      <c r="O6" s="222">
        <v>2.65</v>
      </c>
    </row>
    <row r="7" spans="3:15" ht="30" customHeight="1" thickBot="1" thickTop="1">
      <c r="C7" s="292" t="s">
        <v>70</v>
      </c>
      <c r="D7" s="292"/>
      <c r="E7" s="292"/>
      <c r="F7" s="292"/>
      <c r="G7" s="292"/>
      <c r="H7" s="95">
        <v>61</v>
      </c>
      <c r="I7" s="95">
        <v>35</v>
      </c>
      <c r="J7" s="95">
        <v>34</v>
      </c>
      <c r="K7" s="95">
        <v>47</v>
      </c>
      <c r="L7" s="95">
        <v>43</v>
      </c>
      <c r="M7" s="95">
        <v>38</v>
      </c>
      <c r="N7" s="95">
        <v>30</v>
      </c>
      <c r="O7" s="95">
        <v>26</v>
      </c>
    </row>
    <row r="8" spans="3:15" ht="30" customHeight="1" thickBot="1" thickTop="1">
      <c r="C8" s="295" t="s">
        <v>65</v>
      </c>
      <c r="D8" s="295"/>
      <c r="E8" s="295"/>
      <c r="F8" s="295"/>
      <c r="G8" s="295"/>
      <c r="H8" s="95">
        <v>71</v>
      </c>
      <c r="I8" s="95">
        <v>37</v>
      </c>
      <c r="J8" s="95">
        <v>35</v>
      </c>
      <c r="K8" s="95">
        <v>51</v>
      </c>
      <c r="L8" s="95">
        <v>54</v>
      </c>
      <c r="M8" s="95">
        <v>38</v>
      </c>
      <c r="N8" s="95">
        <v>28</v>
      </c>
      <c r="O8" s="95">
        <v>24</v>
      </c>
    </row>
    <row r="9" spans="3:9" ht="15" customHeight="1" thickTop="1">
      <c r="C9" s="106"/>
      <c r="D9" s="106"/>
      <c r="E9" s="106"/>
      <c r="F9" s="106"/>
      <c r="G9" s="106"/>
      <c r="H9" s="73"/>
      <c r="I9" s="74"/>
    </row>
    <row r="10" spans="3:9" ht="15" customHeight="1">
      <c r="C10" s="72"/>
      <c r="D10" s="73"/>
      <c r="E10" s="73"/>
      <c r="F10" s="73"/>
      <c r="G10" s="73"/>
      <c r="H10" s="73"/>
      <c r="I10" s="74"/>
    </row>
    <row r="11" spans="3:17" ht="15" customHeight="1">
      <c r="C11" s="72"/>
      <c r="D11" s="73"/>
      <c r="E11" s="73"/>
      <c r="F11" s="73"/>
      <c r="G11" s="73"/>
      <c r="H11" s="73"/>
      <c r="I11" s="74"/>
      <c r="Q11" t="s">
        <v>18</v>
      </c>
    </row>
    <row r="12" spans="3:9" ht="15" customHeight="1">
      <c r="C12" s="72"/>
      <c r="D12" s="73"/>
      <c r="E12" s="73"/>
      <c r="F12" s="73"/>
      <c r="G12" s="73"/>
      <c r="H12" s="73"/>
      <c r="I12" s="74"/>
    </row>
    <row r="13" spans="3:15" ht="30.75" customHeight="1">
      <c r="C13" s="296" t="s">
        <v>71</v>
      </c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</row>
    <row r="14" spans="3:15" ht="30" customHeight="1" thickBot="1">
      <c r="C14" s="275"/>
      <c r="D14" s="275"/>
      <c r="E14" s="275"/>
      <c r="F14" s="275"/>
      <c r="G14" s="275"/>
      <c r="H14" s="1">
        <v>2010</v>
      </c>
      <c r="I14" s="1">
        <v>2011</v>
      </c>
      <c r="J14" s="1">
        <v>2012</v>
      </c>
      <c r="K14" s="1">
        <v>2013</v>
      </c>
      <c r="L14" s="1">
        <v>2014</v>
      </c>
      <c r="M14" s="1">
        <v>2015</v>
      </c>
      <c r="N14" s="1">
        <v>2016</v>
      </c>
      <c r="O14" s="1">
        <v>2017</v>
      </c>
    </row>
    <row r="15" spans="3:15" ht="30" customHeight="1" thickBot="1" thickTop="1">
      <c r="C15" s="295" t="s">
        <v>9</v>
      </c>
      <c r="D15" s="295"/>
      <c r="E15" s="295"/>
      <c r="F15" s="295"/>
      <c r="G15" s="295"/>
      <c r="H15" s="95">
        <v>1</v>
      </c>
      <c r="I15" s="95">
        <v>2</v>
      </c>
      <c r="J15" s="95">
        <v>8</v>
      </c>
      <c r="K15" s="95">
        <v>5</v>
      </c>
      <c r="L15" s="95">
        <v>5</v>
      </c>
      <c r="M15" s="95">
        <v>10</v>
      </c>
      <c r="N15" s="95">
        <v>6</v>
      </c>
      <c r="O15" s="95">
        <v>3</v>
      </c>
    </row>
    <row r="16" spans="3:19" ht="30" customHeight="1" thickBot="1" thickTop="1">
      <c r="C16" s="295" t="s">
        <v>10</v>
      </c>
      <c r="D16" s="295"/>
      <c r="E16" s="295"/>
      <c r="F16" s="295"/>
      <c r="G16" s="295"/>
      <c r="H16" s="95">
        <v>3</v>
      </c>
      <c r="I16" s="95">
        <v>8</v>
      </c>
      <c r="J16" s="95">
        <v>3</v>
      </c>
      <c r="K16" s="95">
        <v>4</v>
      </c>
      <c r="L16" s="95">
        <v>5</v>
      </c>
      <c r="M16" s="95">
        <v>8</v>
      </c>
      <c r="N16" s="95">
        <v>4</v>
      </c>
      <c r="O16" s="95">
        <v>4</v>
      </c>
      <c r="S16" s="101"/>
    </row>
    <row r="17" spans="3:15" ht="30" customHeight="1" thickBot="1" thickTop="1">
      <c r="C17" s="295" t="s">
        <v>11</v>
      </c>
      <c r="D17" s="295"/>
      <c r="E17" s="295"/>
      <c r="F17" s="295"/>
      <c r="G17" s="295"/>
      <c r="H17" s="95">
        <v>2</v>
      </c>
      <c r="I17" s="95">
        <v>4</v>
      </c>
      <c r="J17" s="95">
        <v>3</v>
      </c>
      <c r="K17" s="95">
        <v>6</v>
      </c>
      <c r="L17" s="95">
        <v>11</v>
      </c>
      <c r="M17" s="95">
        <v>3</v>
      </c>
      <c r="N17" s="95">
        <v>4</v>
      </c>
      <c r="O17" s="95">
        <v>2</v>
      </c>
    </row>
    <row r="18" spans="3:15" ht="30" customHeight="1" thickBot="1" thickTop="1">
      <c r="C18" s="295" t="s">
        <v>12</v>
      </c>
      <c r="D18" s="295"/>
      <c r="E18" s="295"/>
      <c r="F18" s="295"/>
      <c r="G18" s="295"/>
      <c r="H18" s="95">
        <v>7</v>
      </c>
      <c r="I18" s="95">
        <v>5</v>
      </c>
      <c r="J18" s="95">
        <v>5</v>
      </c>
      <c r="K18" s="95">
        <v>3</v>
      </c>
      <c r="L18" s="95">
        <v>5</v>
      </c>
      <c r="M18" s="95">
        <v>6</v>
      </c>
      <c r="N18" s="95">
        <v>3</v>
      </c>
      <c r="O18" s="95">
        <v>2</v>
      </c>
    </row>
    <row r="19" spans="3:15" ht="30" customHeight="1" thickBot="1" thickTop="1">
      <c r="C19" s="295" t="s">
        <v>13</v>
      </c>
      <c r="D19" s="295"/>
      <c r="E19" s="295"/>
      <c r="F19" s="295"/>
      <c r="G19" s="295"/>
      <c r="H19" s="95" t="s">
        <v>37</v>
      </c>
      <c r="I19" s="95" t="s">
        <v>37</v>
      </c>
      <c r="J19" s="95">
        <v>1</v>
      </c>
      <c r="K19" s="95">
        <v>3</v>
      </c>
      <c r="L19" s="95">
        <v>10</v>
      </c>
      <c r="M19" s="95">
        <v>4</v>
      </c>
      <c r="N19" s="95">
        <v>4</v>
      </c>
      <c r="O19" s="95">
        <v>8</v>
      </c>
    </row>
    <row r="20" spans="3:15" ht="30" customHeight="1" thickBot="1" thickTop="1">
      <c r="C20" s="295" t="s">
        <v>14</v>
      </c>
      <c r="D20" s="295"/>
      <c r="E20" s="295"/>
      <c r="F20" s="295"/>
      <c r="G20" s="295"/>
      <c r="H20" s="95">
        <v>4</v>
      </c>
      <c r="I20" s="95">
        <v>9</v>
      </c>
      <c r="J20" s="95">
        <v>6</v>
      </c>
      <c r="K20" s="95">
        <v>7</v>
      </c>
      <c r="L20" s="95">
        <v>2</v>
      </c>
      <c r="M20" s="95">
        <v>3</v>
      </c>
      <c r="N20" s="95">
        <v>6</v>
      </c>
      <c r="O20" s="95">
        <v>20</v>
      </c>
    </row>
    <row r="21" spans="3:15" ht="30" customHeight="1" thickBot="1" thickTop="1">
      <c r="C21" s="295" t="s">
        <v>15</v>
      </c>
      <c r="D21" s="295"/>
      <c r="E21" s="295"/>
      <c r="F21" s="295"/>
      <c r="G21" s="295"/>
      <c r="H21" s="95">
        <v>4</v>
      </c>
      <c r="I21" s="95">
        <v>2</v>
      </c>
      <c r="J21" s="95">
        <v>2</v>
      </c>
      <c r="K21" s="95">
        <v>2</v>
      </c>
      <c r="L21" s="95" t="s">
        <v>37</v>
      </c>
      <c r="M21" s="95">
        <v>3</v>
      </c>
      <c r="N21" s="95">
        <v>3</v>
      </c>
      <c r="O21" s="95">
        <v>3</v>
      </c>
    </row>
    <row r="22" spans="3:15" ht="30" customHeight="1" thickBot="1" thickTop="1">
      <c r="C22" s="295" t="s">
        <v>16</v>
      </c>
      <c r="D22" s="295"/>
      <c r="E22" s="295"/>
      <c r="F22" s="295"/>
      <c r="G22" s="295"/>
      <c r="H22" s="95">
        <v>7</v>
      </c>
      <c r="I22" s="95">
        <v>11</v>
      </c>
      <c r="J22" s="95">
        <v>15</v>
      </c>
      <c r="K22" s="95">
        <v>8</v>
      </c>
      <c r="L22" s="95">
        <v>7</v>
      </c>
      <c r="M22" s="95">
        <v>5</v>
      </c>
      <c r="N22" s="95">
        <v>6</v>
      </c>
      <c r="O22" s="95">
        <v>13</v>
      </c>
    </row>
    <row r="23" spans="3:12" ht="18.75" customHeight="1" thickTop="1">
      <c r="C23" s="100"/>
      <c r="D23" s="78"/>
      <c r="E23" s="105"/>
      <c r="F23" s="105"/>
      <c r="G23" s="105"/>
      <c r="H23" s="105"/>
      <c r="I23" s="105"/>
      <c r="J23" s="105"/>
      <c r="K23" s="100"/>
      <c r="L23" s="100"/>
    </row>
    <row r="24" spans="3:12" ht="15.75" customHeight="1">
      <c r="C24" s="100"/>
      <c r="D24" s="78"/>
      <c r="E24" s="105"/>
      <c r="F24" s="105"/>
      <c r="G24" s="105"/>
      <c r="H24" s="105"/>
      <c r="I24" s="105"/>
      <c r="J24" s="105"/>
      <c r="K24" s="100"/>
      <c r="L24" s="100"/>
    </row>
    <row r="25" spans="3:12" ht="18.75" customHeight="1">
      <c r="C25" s="100"/>
      <c r="D25" s="78"/>
      <c r="E25" s="105"/>
      <c r="F25" s="105"/>
      <c r="G25" s="105"/>
      <c r="H25" s="105"/>
      <c r="I25" s="105"/>
      <c r="J25" s="105"/>
      <c r="K25" s="100"/>
      <c r="L25" s="100"/>
    </row>
    <row r="26" spans="3:15" ht="22.5" customHeight="1">
      <c r="C26" s="296" t="s">
        <v>72</v>
      </c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</row>
    <row r="27" spans="3:15" ht="30" customHeight="1" thickBot="1">
      <c r="C27" s="275"/>
      <c r="D27" s="275"/>
      <c r="E27" s="275"/>
      <c r="F27" s="275"/>
      <c r="G27" s="275"/>
      <c r="H27" s="1">
        <v>2010</v>
      </c>
      <c r="I27" s="1">
        <v>2011</v>
      </c>
      <c r="J27" s="1">
        <v>2012</v>
      </c>
      <c r="K27" s="1">
        <v>2013</v>
      </c>
      <c r="L27" s="1">
        <v>2014</v>
      </c>
      <c r="M27" s="1">
        <v>2015</v>
      </c>
      <c r="N27" s="1">
        <v>2016</v>
      </c>
      <c r="O27" s="1">
        <v>2017</v>
      </c>
    </row>
    <row r="28" spans="3:15" ht="30" customHeight="1" thickBot="1" thickTop="1">
      <c r="C28" s="295" t="s">
        <v>9</v>
      </c>
      <c r="D28" s="295"/>
      <c r="E28" s="295"/>
      <c r="F28" s="295"/>
      <c r="G28" s="295"/>
      <c r="H28" s="95">
        <v>7</v>
      </c>
      <c r="I28" s="95">
        <v>7</v>
      </c>
      <c r="J28" s="95">
        <v>10</v>
      </c>
      <c r="K28" s="95">
        <v>8</v>
      </c>
      <c r="L28" s="103">
        <v>10</v>
      </c>
      <c r="M28" s="95">
        <v>6</v>
      </c>
      <c r="N28" s="95">
        <v>5</v>
      </c>
      <c r="O28" s="95">
        <v>6</v>
      </c>
    </row>
    <row r="29" spans="3:15" ht="30" customHeight="1" thickBot="1" thickTop="1">
      <c r="C29" s="295" t="s">
        <v>10</v>
      </c>
      <c r="D29" s="295"/>
      <c r="E29" s="295"/>
      <c r="F29" s="295"/>
      <c r="G29" s="295"/>
      <c r="H29" s="95">
        <v>8</v>
      </c>
      <c r="I29" s="95">
        <v>8</v>
      </c>
      <c r="J29" s="95">
        <v>3</v>
      </c>
      <c r="K29" s="95">
        <v>9</v>
      </c>
      <c r="L29" s="95">
        <v>3</v>
      </c>
      <c r="M29" s="95">
        <v>16</v>
      </c>
      <c r="N29" s="95">
        <v>8</v>
      </c>
      <c r="O29" s="95">
        <v>2</v>
      </c>
    </row>
    <row r="30" spans="3:15" ht="30" customHeight="1" thickBot="1" thickTop="1">
      <c r="C30" s="295" t="s">
        <v>11</v>
      </c>
      <c r="D30" s="295"/>
      <c r="E30" s="295"/>
      <c r="F30" s="295"/>
      <c r="G30" s="295"/>
      <c r="H30" s="95">
        <v>7</v>
      </c>
      <c r="I30" s="95">
        <v>2</v>
      </c>
      <c r="J30" s="95">
        <v>1</v>
      </c>
      <c r="K30" s="95">
        <v>3</v>
      </c>
      <c r="L30" s="95">
        <v>6</v>
      </c>
      <c r="M30" s="95" t="s">
        <v>37</v>
      </c>
      <c r="N30" s="95">
        <v>2</v>
      </c>
      <c r="O30" s="95">
        <v>2</v>
      </c>
    </row>
    <row r="31" spans="3:15" ht="30" customHeight="1" thickBot="1" thickTop="1">
      <c r="C31" s="295" t="s">
        <v>12</v>
      </c>
      <c r="D31" s="295"/>
      <c r="E31" s="295"/>
      <c r="F31" s="295"/>
      <c r="G31" s="295"/>
      <c r="H31" s="95">
        <v>1</v>
      </c>
      <c r="I31" s="95">
        <v>2</v>
      </c>
      <c r="J31" s="95">
        <v>4</v>
      </c>
      <c r="K31" s="95">
        <v>7</v>
      </c>
      <c r="L31" s="95">
        <v>3</v>
      </c>
      <c r="M31" s="95">
        <v>1</v>
      </c>
      <c r="N31" s="95">
        <v>2</v>
      </c>
      <c r="O31" s="95">
        <v>4</v>
      </c>
    </row>
    <row r="32" spans="3:15" ht="30" customHeight="1" thickBot="1" thickTop="1">
      <c r="C32" s="295" t="s">
        <v>13</v>
      </c>
      <c r="D32" s="295"/>
      <c r="E32" s="295"/>
      <c r="F32" s="295"/>
      <c r="G32" s="295"/>
      <c r="H32" s="95">
        <v>6</v>
      </c>
      <c r="I32" s="95">
        <v>3</v>
      </c>
      <c r="J32" s="95">
        <v>3</v>
      </c>
      <c r="K32" s="102">
        <v>1</v>
      </c>
      <c r="L32" s="95">
        <v>1</v>
      </c>
      <c r="M32" s="95">
        <v>3</v>
      </c>
      <c r="N32" s="95">
        <v>1</v>
      </c>
      <c r="O32" s="95">
        <v>3</v>
      </c>
    </row>
    <row r="33" spans="3:15" ht="30" customHeight="1" thickBot="1" thickTop="1">
      <c r="C33" s="295" t="s">
        <v>14</v>
      </c>
      <c r="D33" s="295"/>
      <c r="E33" s="295"/>
      <c r="F33" s="295"/>
      <c r="G33" s="295"/>
      <c r="H33" s="95">
        <v>11</v>
      </c>
      <c r="I33" s="95">
        <v>6</v>
      </c>
      <c r="J33" s="95">
        <v>8</v>
      </c>
      <c r="K33" s="103">
        <v>7</v>
      </c>
      <c r="L33" s="95">
        <v>3</v>
      </c>
      <c r="M33" s="95">
        <v>5</v>
      </c>
      <c r="N33" s="95">
        <v>5</v>
      </c>
      <c r="O33" s="95">
        <v>4</v>
      </c>
    </row>
    <row r="34" spans="3:15" ht="30" customHeight="1" thickBot="1" thickTop="1">
      <c r="C34" s="295" t="s">
        <v>15</v>
      </c>
      <c r="D34" s="295"/>
      <c r="E34" s="295"/>
      <c r="F34" s="295"/>
      <c r="G34" s="295"/>
      <c r="H34" s="95">
        <v>2</v>
      </c>
      <c r="I34" s="95" t="s">
        <v>37</v>
      </c>
      <c r="J34" s="95">
        <v>1</v>
      </c>
      <c r="K34" s="95">
        <v>3</v>
      </c>
      <c r="L34" s="103">
        <v>8</v>
      </c>
      <c r="M34" s="95">
        <v>4</v>
      </c>
      <c r="N34" s="95">
        <v>2</v>
      </c>
      <c r="O34" s="95">
        <v>1</v>
      </c>
    </row>
    <row r="35" spans="3:15" ht="30" customHeight="1" thickBot="1" thickTop="1">
      <c r="C35" s="295" t="s">
        <v>16</v>
      </c>
      <c r="D35" s="295"/>
      <c r="E35" s="295"/>
      <c r="F35" s="295"/>
      <c r="G35" s="295"/>
      <c r="H35" s="95">
        <v>19</v>
      </c>
      <c r="I35" s="95">
        <v>7</v>
      </c>
      <c r="J35" s="95">
        <v>4</v>
      </c>
      <c r="K35" s="95">
        <v>9</v>
      </c>
      <c r="L35" s="95">
        <v>9</v>
      </c>
      <c r="M35" s="95">
        <v>3</v>
      </c>
      <c r="N35" s="95">
        <v>5</v>
      </c>
      <c r="O35" s="95">
        <v>4</v>
      </c>
    </row>
    <row r="36" ht="12.75" customHeight="1" thickTop="1"/>
    <row r="37" ht="15" customHeight="1"/>
    <row r="38" ht="15" customHeight="1"/>
    <row r="39" ht="15" customHeight="1"/>
    <row r="40" ht="14.25" customHeight="1"/>
    <row r="41" ht="15" customHeight="1"/>
    <row r="42" ht="15" customHeight="1"/>
    <row r="43" ht="15" customHeight="1"/>
    <row r="44" ht="15" customHeight="1"/>
    <row r="45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 selectLockedCells="1" selectUnlockedCells="1"/>
  <mergeCells count="27">
    <mergeCell ref="C2:O2"/>
    <mergeCell ref="C13:O13"/>
    <mergeCell ref="C26:O26"/>
    <mergeCell ref="C3:G3"/>
    <mergeCell ref="C4:G4"/>
    <mergeCell ref="C5:G5"/>
    <mergeCell ref="C6:G6"/>
    <mergeCell ref="C7:G7"/>
    <mergeCell ref="C8:G8"/>
    <mergeCell ref="C14:G14"/>
    <mergeCell ref="C31:G31"/>
    <mergeCell ref="C15:G15"/>
    <mergeCell ref="C16:G16"/>
    <mergeCell ref="C17:G17"/>
    <mergeCell ref="C18:G18"/>
    <mergeCell ref="C19:G19"/>
    <mergeCell ref="C20:G20"/>
    <mergeCell ref="C32:G32"/>
    <mergeCell ref="C21:G21"/>
    <mergeCell ref="C22:G22"/>
    <mergeCell ref="C33:G33"/>
    <mergeCell ref="C34:G34"/>
    <mergeCell ref="C35:G35"/>
    <mergeCell ref="C27:G27"/>
    <mergeCell ref="C28:G28"/>
    <mergeCell ref="C29:G29"/>
    <mergeCell ref="C30:G30"/>
  </mergeCells>
  <printOptions/>
  <pageMargins left="0.9" right="0.2701388888888889" top="0.3701388888888889" bottom="0.6201388888888889" header="0.5118055555555555" footer="0.5118055555555555"/>
  <pageSetup horizontalDpi="300" verticalDpi="300" orientation="portrait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C1:U66"/>
  <sheetViews>
    <sheetView zoomScalePageLayoutView="0" workbookViewId="0" topLeftCell="A52">
      <selection activeCell="X6" sqref="X6"/>
    </sheetView>
  </sheetViews>
  <sheetFormatPr defaultColWidth="9.140625" defaultRowHeight="12.75" customHeight="1"/>
  <cols>
    <col min="1" max="1" width="10.28125" style="0" customWidth="1"/>
    <col min="2" max="11" width="0" style="0" hidden="1" customWidth="1"/>
    <col min="13" max="13" width="14.7109375" style="0" customWidth="1"/>
    <col min="19" max="19" width="7.7109375" style="0" customWidth="1"/>
    <col min="20" max="20" width="9.28125" style="0" customWidth="1"/>
    <col min="21" max="21" width="8.140625" style="0" customWidth="1"/>
  </cols>
  <sheetData>
    <row r="1" spans="3:9" ht="15" customHeight="1">
      <c r="C1" s="288" t="s">
        <v>51</v>
      </c>
      <c r="D1" s="288"/>
      <c r="E1" s="288"/>
      <c r="F1" s="288"/>
      <c r="G1" s="288"/>
      <c r="H1" s="288"/>
      <c r="I1" s="288"/>
    </row>
    <row r="2" spans="3:21" ht="30" customHeight="1">
      <c r="C2" s="56"/>
      <c r="D2" s="56"/>
      <c r="E2" s="56"/>
      <c r="F2" s="56"/>
      <c r="G2" s="56"/>
      <c r="H2" s="56"/>
      <c r="I2" s="56"/>
      <c r="M2" s="296" t="s">
        <v>73</v>
      </c>
      <c r="N2" s="296"/>
      <c r="O2" s="296"/>
      <c r="P2" s="296"/>
      <c r="Q2" s="296"/>
      <c r="R2" s="296"/>
      <c r="S2" s="296"/>
      <c r="T2" s="296"/>
      <c r="U2" s="296"/>
    </row>
    <row r="3" spans="3:21" ht="30" customHeight="1" thickBot="1">
      <c r="C3" s="60" t="s">
        <v>9</v>
      </c>
      <c r="D3" s="61"/>
      <c r="E3" s="61"/>
      <c r="F3" s="61"/>
      <c r="G3" s="62"/>
      <c r="H3" s="61"/>
      <c r="I3" s="63"/>
      <c r="M3" s="107"/>
      <c r="N3" s="1">
        <v>2010</v>
      </c>
      <c r="O3" s="1">
        <v>2011</v>
      </c>
      <c r="P3" s="1">
        <v>2012</v>
      </c>
      <c r="Q3" s="1">
        <v>2013</v>
      </c>
      <c r="R3" s="1">
        <v>2014</v>
      </c>
      <c r="S3" s="1">
        <v>2015</v>
      </c>
      <c r="T3" s="1">
        <v>2016</v>
      </c>
      <c r="U3" s="1">
        <v>2017</v>
      </c>
    </row>
    <row r="4" spans="3:21" ht="30" customHeight="1" thickBot="1" thickTop="1">
      <c r="C4" s="64" t="s">
        <v>10</v>
      </c>
      <c r="D4" s="65"/>
      <c r="E4" s="65"/>
      <c r="F4" s="65"/>
      <c r="G4" s="65"/>
      <c r="H4" s="65"/>
      <c r="I4" s="66"/>
      <c r="M4" s="108" t="s">
        <v>9</v>
      </c>
      <c r="N4" s="95">
        <v>178</v>
      </c>
      <c r="O4" s="95">
        <v>151</v>
      </c>
      <c r="P4" s="95">
        <v>98</v>
      </c>
      <c r="Q4" s="95">
        <v>106</v>
      </c>
      <c r="R4" s="95">
        <v>97</v>
      </c>
      <c r="S4" s="95">
        <v>123</v>
      </c>
      <c r="T4" s="95">
        <v>200</v>
      </c>
      <c r="U4" s="95">
        <v>76</v>
      </c>
    </row>
    <row r="5" spans="3:21" ht="30" customHeight="1" thickBot="1" thickTop="1">
      <c r="C5" s="64" t="s">
        <v>11</v>
      </c>
      <c r="D5" s="65"/>
      <c r="E5" s="65"/>
      <c r="F5" s="65"/>
      <c r="G5" s="65"/>
      <c r="H5" s="65"/>
      <c r="I5" s="66"/>
      <c r="M5" s="108" t="s">
        <v>10</v>
      </c>
      <c r="N5" s="95">
        <v>138</v>
      </c>
      <c r="O5" s="95">
        <v>125</v>
      </c>
      <c r="P5" s="95">
        <v>110</v>
      </c>
      <c r="Q5" s="95">
        <v>104</v>
      </c>
      <c r="R5" s="95">
        <v>134</v>
      </c>
      <c r="S5" s="95">
        <v>134</v>
      </c>
      <c r="T5" s="95">
        <v>152</v>
      </c>
      <c r="U5" s="95">
        <v>97</v>
      </c>
    </row>
    <row r="6" spans="3:21" ht="30" customHeight="1" thickBot="1" thickTop="1">
      <c r="C6" s="64" t="s">
        <v>12</v>
      </c>
      <c r="D6" s="65"/>
      <c r="E6" s="65"/>
      <c r="F6" s="65"/>
      <c r="G6" s="65"/>
      <c r="H6" s="65"/>
      <c r="I6" s="66"/>
      <c r="M6" s="108" t="s">
        <v>11</v>
      </c>
      <c r="N6" s="95">
        <v>34</v>
      </c>
      <c r="O6" s="95">
        <v>42</v>
      </c>
      <c r="P6" s="95">
        <v>37</v>
      </c>
      <c r="Q6" s="95">
        <v>28</v>
      </c>
      <c r="R6" s="95">
        <v>40</v>
      </c>
      <c r="S6" s="95">
        <v>58</v>
      </c>
      <c r="T6" s="95">
        <v>47</v>
      </c>
      <c r="U6" s="95">
        <v>51</v>
      </c>
    </row>
    <row r="7" spans="3:21" ht="30" customHeight="1" thickBot="1" thickTop="1">
      <c r="C7" s="64" t="s">
        <v>13</v>
      </c>
      <c r="D7" s="65"/>
      <c r="E7" s="65"/>
      <c r="F7" s="65"/>
      <c r="G7" s="65"/>
      <c r="H7" s="65"/>
      <c r="I7" s="66"/>
      <c r="M7" s="108" t="s">
        <v>12</v>
      </c>
      <c r="N7" s="95">
        <v>74</v>
      </c>
      <c r="O7" s="95">
        <v>25</v>
      </c>
      <c r="P7" s="95">
        <v>69</v>
      </c>
      <c r="Q7" s="95">
        <v>99</v>
      </c>
      <c r="R7" s="95">
        <v>87</v>
      </c>
      <c r="S7" s="95">
        <v>122</v>
      </c>
      <c r="T7" s="95">
        <v>123</v>
      </c>
      <c r="U7" s="95">
        <v>77</v>
      </c>
    </row>
    <row r="8" spans="3:21" ht="30" customHeight="1" thickBot="1" thickTop="1">
      <c r="C8" s="64" t="s">
        <v>14</v>
      </c>
      <c r="D8" s="65"/>
      <c r="E8" s="65"/>
      <c r="F8" s="65"/>
      <c r="G8" s="65"/>
      <c r="H8" s="65"/>
      <c r="I8" s="66"/>
      <c r="M8" s="108" t="s">
        <v>13</v>
      </c>
      <c r="N8" s="95">
        <v>109</v>
      </c>
      <c r="O8" s="95">
        <v>119</v>
      </c>
      <c r="P8" s="95">
        <v>134</v>
      </c>
      <c r="Q8" s="95">
        <v>102</v>
      </c>
      <c r="R8" s="95">
        <v>141</v>
      </c>
      <c r="S8" s="95">
        <v>178</v>
      </c>
      <c r="T8" s="95">
        <v>131</v>
      </c>
      <c r="U8" s="95">
        <v>139</v>
      </c>
    </row>
    <row r="9" spans="3:21" ht="30" customHeight="1" thickBot="1" thickTop="1">
      <c r="C9" s="64" t="s">
        <v>15</v>
      </c>
      <c r="D9" s="65"/>
      <c r="E9" s="65"/>
      <c r="F9" s="65"/>
      <c r="G9" s="65"/>
      <c r="H9" s="65"/>
      <c r="I9" s="66"/>
      <c r="M9" s="108" t="s">
        <v>14</v>
      </c>
      <c r="N9" s="95">
        <v>129</v>
      </c>
      <c r="O9" s="95">
        <v>108</v>
      </c>
      <c r="P9" s="95">
        <v>90</v>
      </c>
      <c r="Q9" s="95">
        <v>77</v>
      </c>
      <c r="R9" s="95">
        <v>173</v>
      </c>
      <c r="S9" s="95">
        <v>133</v>
      </c>
      <c r="T9" s="95">
        <v>91</v>
      </c>
      <c r="U9" s="95">
        <v>123</v>
      </c>
    </row>
    <row r="10" spans="3:21" ht="30" customHeight="1" thickBot="1" thickTop="1">
      <c r="C10" s="64" t="s">
        <v>16</v>
      </c>
      <c r="D10" s="65"/>
      <c r="E10" s="65"/>
      <c r="F10" s="65"/>
      <c r="G10" s="65"/>
      <c r="H10" s="67"/>
      <c r="I10" s="66"/>
      <c r="M10" s="108" t="s">
        <v>15</v>
      </c>
      <c r="N10" s="95">
        <v>90</v>
      </c>
      <c r="O10" s="95">
        <v>86</v>
      </c>
      <c r="P10" s="95">
        <v>105</v>
      </c>
      <c r="Q10" s="95">
        <v>103</v>
      </c>
      <c r="R10" s="95">
        <v>87</v>
      </c>
      <c r="S10" s="95">
        <v>95</v>
      </c>
      <c r="T10" s="95">
        <v>97</v>
      </c>
      <c r="U10" s="95">
        <v>72</v>
      </c>
    </row>
    <row r="11" spans="3:21" ht="30" customHeight="1" thickBot="1" thickTop="1">
      <c r="C11" s="68"/>
      <c r="D11" s="69"/>
      <c r="E11" s="69"/>
      <c r="F11" s="69"/>
      <c r="G11" s="70"/>
      <c r="H11" s="69"/>
      <c r="I11" s="71"/>
      <c r="M11" s="108" t="s">
        <v>16</v>
      </c>
      <c r="N11" s="95">
        <v>80</v>
      </c>
      <c r="O11" s="95">
        <v>90</v>
      </c>
      <c r="P11" s="95">
        <v>77</v>
      </c>
      <c r="Q11" s="95">
        <v>68</v>
      </c>
      <c r="R11" s="95">
        <v>176</v>
      </c>
      <c r="S11" s="95">
        <v>139</v>
      </c>
      <c r="T11" s="95">
        <v>122</v>
      </c>
      <c r="U11" s="95">
        <v>199</v>
      </c>
    </row>
    <row r="12" spans="3:21" ht="30" customHeight="1" thickBot="1" thickTop="1">
      <c r="C12" s="72"/>
      <c r="D12" s="73"/>
      <c r="E12" s="73"/>
      <c r="F12" s="73"/>
      <c r="G12" s="73"/>
      <c r="H12" s="73"/>
      <c r="I12" s="74"/>
      <c r="M12" s="108" t="s">
        <v>17</v>
      </c>
      <c r="N12" s="95">
        <v>65</v>
      </c>
      <c r="O12" s="95">
        <v>57</v>
      </c>
      <c r="P12" s="95">
        <v>46</v>
      </c>
      <c r="Q12" s="95">
        <v>52</v>
      </c>
      <c r="R12" s="95">
        <v>51</v>
      </c>
      <c r="S12" s="95">
        <v>30</v>
      </c>
      <c r="T12" s="95">
        <v>25</v>
      </c>
      <c r="U12" s="95">
        <v>17</v>
      </c>
    </row>
    <row r="13" spans="3:9" ht="28.5" customHeight="1" thickTop="1">
      <c r="C13" s="72"/>
      <c r="D13" s="73"/>
      <c r="E13" s="73"/>
      <c r="F13" s="73"/>
      <c r="G13" s="73"/>
      <c r="H13" s="73"/>
      <c r="I13" s="74"/>
    </row>
    <row r="14" spans="3:9" ht="28.5" customHeight="1">
      <c r="C14" s="72"/>
      <c r="D14" s="73"/>
      <c r="E14" s="73"/>
      <c r="F14" s="73"/>
      <c r="G14" s="73"/>
      <c r="H14" s="73"/>
      <c r="I14" s="74"/>
    </row>
    <row r="15" spans="3:10" ht="15" customHeight="1">
      <c r="C15" s="72"/>
      <c r="D15" s="73"/>
      <c r="E15" s="73"/>
      <c r="F15" s="73"/>
      <c r="G15" s="73"/>
      <c r="H15" s="73"/>
      <c r="J15" s="74"/>
    </row>
    <row r="16" spans="3:21" ht="30" customHeight="1">
      <c r="C16" s="72"/>
      <c r="D16" s="73"/>
      <c r="E16" s="73"/>
      <c r="F16" s="73"/>
      <c r="G16" s="73"/>
      <c r="H16" s="73"/>
      <c r="I16" s="74"/>
      <c r="M16" s="296" t="s">
        <v>74</v>
      </c>
      <c r="N16" s="296"/>
      <c r="O16" s="296"/>
      <c r="P16" s="296"/>
      <c r="Q16" s="296"/>
      <c r="R16" s="296"/>
      <c r="S16" s="296"/>
      <c r="T16" s="296"/>
      <c r="U16" s="296"/>
    </row>
    <row r="17" spans="3:21" ht="30" customHeight="1" thickBot="1">
      <c r="C17" s="72"/>
      <c r="D17" s="73"/>
      <c r="E17" s="73"/>
      <c r="F17" s="73"/>
      <c r="G17" s="73"/>
      <c r="H17" s="73"/>
      <c r="I17" s="74"/>
      <c r="M17" s="107"/>
      <c r="N17" s="1">
        <v>2010</v>
      </c>
      <c r="O17" s="1">
        <v>2011</v>
      </c>
      <c r="P17" s="1">
        <v>2012</v>
      </c>
      <c r="Q17" s="1">
        <v>2013</v>
      </c>
      <c r="R17" s="1">
        <v>2014</v>
      </c>
      <c r="S17" s="1">
        <v>2015</v>
      </c>
      <c r="T17" s="1">
        <v>2016</v>
      </c>
      <c r="U17" s="1">
        <v>2017</v>
      </c>
    </row>
    <row r="18" spans="3:21" ht="30" customHeight="1" thickBot="1" thickTop="1">
      <c r="C18" s="72"/>
      <c r="D18" s="73"/>
      <c r="E18" s="73"/>
      <c r="F18" s="73"/>
      <c r="G18" s="73"/>
      <c r="H18" s="73"/>
      <c r="I18" s="74"/>
      <c r="M18" s="108" t="s">
        <v>9</v>
      </c>
      <c r="N18" s="95">
        <v>32</v>
      </c>
      <c r="O18" s="95">
        <v>24</v>
      </c>
      <c r="P18" s="95">
        <v>53</v>
      </c>
      <c r="Q18" s="95">
        <v>32</v>
      </c>
      <c r="R18" s="95">
        <v>41</v>
      </c>
      <c r="S18" s="95">
        <v>53</v>
      </c>
      <c r="T18" s="95">
        <v>24</v>
      </c>
      <c r="U18" s="95">
        <v>18</v>
      </c>
    </row>
    <row r="19" spans="3:21" ht="30" customHeight="1" thickBot="1" thickTop="1">
      <c r="C19" s="72"/>
      <c r="D19" s="73"/>
      <c r="E19" s="73"/>
      <c r="F19" s="73"/>
      <c r="G19" s="73"/>
      <c r="H19" s="73"/>
      <c r="I19" s="74"/>
      <c r="M19" s="108" t="s">
        <v>10</v>
      </c>
      <c r="N19" s="95">
        <v>23</v>
      </c>
      <c r="O19" s="95">
        <v>16</v>
      </c>
      <c r="P19" s="95">
        <v>6</v>
      </c>
      <c r="Q19" s="95">
        <v>9</v>
      </c>
      <c r="R19" s="95">
        <v>13</v>
      </c>
      <c r="S19" s="95">
        <v>15</v>
      </c>
      <c r="T19" s="95">
        <v>17</v>
      </c>
      <c r="U19" s="95">
        <v>7</v>
      </c>
    </row>
    <row r="20" spans="3:21" ht="30" customHeight="1" thickBot="1" thickTop="1">
      <c r="C20" s="72"/>
      <c r="D20" s="73"/>
      <c r="E20" s="73"/>
      <c r="F20" s="73"/>
      <c r="G20" s="73"/>
      <c r="H20" s="73"/>
      <c r="I20" s="74"/>
      <c r="M20" s="108" t="s">
        <v>11</v>
      </c>
      <c r="N20" s="95">
        <v>25</v>
      </c>
      <c r="O20" s="95">
        <v>7</v>
      </c>
      <c r="P20" s="95">
        <v>8</v>
      </c>
      <c r="Q20" s="95">
        <v>13</v>
      </c>
      <c r="R20" s="95">
        <v>31</v>
      </c>
      <c r="S20" s="95">
        <v>59</v>
      </c>
      <c r="T20" s="95">
        <v>40</v>
      </c>
      <c r="U20" s="95">
        <v>7</v>
      </c>
    </row>
    <row r="21" spans="3:21" ht="30" customHeight="1" thickBot="1" thickTop="1">
      <c r="C21" s="72"/>
      <c r="D21" s="73"/>
      <c r="E21" s="73"/>
      <c r="F21" s="73"/>
      <c r="G21" s="73"/>
      <c r="H21" s="73"/>
      <c r="I21" s="74"/>
      <c r="M21" s="108" t="s">
        <v>12</v>
      </c>
      <c r="N21" s="95">
        <v>13</v>
      </c>
      <c r="O21" s="95">
        <v>14</v>
      </c>
      <c r="P21" s="95">
        <v>23</v>
      </c>
      <c r="Q21" s="95">
        <v>30</v>
      </c>
      <c r="R21" s="95">
        <v>15</v>
      </c>
      <c r="S21" s="95">
        <v>32</v>
      </c>
      <c r="T21" s="95">
        <v>20</v>
      </c>
      <c r="U21" s="95">
        <v>3</v>
      </c>
    </row>
    <row r="22" spans="3:21" ht="30" customHeight="1" thickBot="1" thickTop="1">
      <c r="C22" s="72"/>
      <c r="D22" s="73"/>
      <c r="E22" s="73"/>
      <c r="F22" s="73"/>
      <c r="G22" s="73"/>
      <c r="H22" s="73"/>
      <c r="I22" s="74"/>
      <c r="M22" s="108" t="s">
        <v>13</v>
      </c>
      <c r="N22" s="95">
        <v>81</v>
      </c>
      <c r="O22" s="95">
        <v>24</v>
      </c>
      <c r="P22" s="95">
        <v>17</v>
      </c>
      <c r="Q22" s="95">
        <v>13</v>
      </c>
      <c r="R22" s="95">
        <v>16</v>
      </c>
      <c r="S22" s="95">
        <v>29</v>
      </c>
      <c r="T22" s="95">
        <v>24</v>
      </c>
      <c r="U22" s="95">
        <v>10</v>
      </c>
    </row>
    <row r="23" spans="13:21" ht="30" customHeight="1" thickBot="1" thickTop="1">
      <c r="M23" s="108" t="s">
        <v>14</v>
      </c>
      <c r="N23" s="95">
        <v>34</v>
      </c>
      <c r="O23" s="95">
        <v>23</v>
      </c>
      <c r="P23" s="95">
        <v>19</v>
      </c>
      <c r="Q23" s="95">
        <v>18</v>
      </c>
      <c r="R23" s="95">
        <v>43</v>
      </c>
      <c r="S23" s="95">
        <v>55</v>
      </c>
      <c r="T23" s="95">
        <v>43</v>
      </c>
      <c r="U23" s="95">
        <v>14</v>
      </c>
    </row>
    <row r="24" spans="3:21" ht="30" customHeight="1" thickBot="1" thickTop="1">
      <c r="C24" s="288" t="s">
        <v>75</v>
      </c>
      <c r="D24" s="288"/>
      <c r="E24" s="288"/>
      <c r="F24" s="288"/>
      <c r="G24" s="288"/>
      <c r="H24" s="288"/>
      <c r="I24" s="288"/>
      <c r="M24" s="108" t="s">
        <v>15</v>
      </c>
      <c r="N24" s="95">
        <v>29</v>
      </c>
      <c r="O24" s="95">
        <v>16</v>
      </c>
      <c r="P24" s="95">
        <v>10</v>
      </c>
      <c r="Q24" s="95">
        <v>11</v>
      </c>
      <c r="R24" s="95">
        <v>7</v>
      </c>
      <c r="S24" s="95">
        <v>11</v>
      </c>
      <c r="T24" s="95">
        <v>10</v>
      </c>
      <c r="U24" s="95">
        <v>4</v>
      </c>
    </row>
    <row r="25" spans="3:21" ht="30" customHeight="1" thickBot="1" thickTop="1">
      <c r="C25" s="56"/>
      <c r="D25" s="56"/>
      <c r="E25" s="56"/>
      <c r="F25" s="56"/>
      <c r="G25" s="56"/>
      <c r="H25" s="56"/>
      <c r="I25" s="56"/>
      <c r="M25" s="108" t="s">
        <v>16</v>
      </c>
      <c r="N25" s="95">
        <v>33</v>
      </c>
      <c r="O25" s="95">
        <v>35</v>
      </c>
      <c r="P25" s="95">
        <v>26</v>
      </c>
      <c r="Q25" s="95">
        <v>24</v>
      </c>
      <c r="R25" s="95">
        <v>31</v>
      </c>
      <c r="S25" s="95">
        <v>41</v>
      </c>
      <c r="T25" s="95">
        <v>38</v>
      </c>
      <c r="U25" s="95">
        <v>17</v>
      </c>
    </row>
    <row r="26" spans="3:21" ht="30" customHeight="1" thickBot="1" thickTop="1">
      <c r="C26" s="75"/>
      <c r="D26" s="76">
        <v>2009</v>
      </c>
      <c r="E26" s="76">
        <v>2010</v>
      </c>
      <c r="F26" s="76">
        <v>2011</v>
      </c>
      <c r="G26" s="76">
        <v>2012</v>
      </c>
      <c r="H26" s="76">
        <v>2013</v>
      </c>
      <c r="I26" s="77"/>
      <c r="M26" s="108" t="s">
        <v>17</v>
      </c>
      <c r="N26" s="95">
        <v>39</v>
      </c>
      <c r="O26" s="95">
        <v>47</v>
      </c>
      <c r="P26" s="95">
        <v>48</v>
      </c>
      <c r="Q26" s="95">
        <v>77</v>
      </c>
      <c r="R26" s="95">
        <v>85</v>
      </c>
      <c r="S26" s="95">
        <v>47</v>
      </c>
      <c r="T26" s="95">
        <v>43</v>
      </c>
      <c r="U26" s="95">
        <v>21</v>
      </c>
    </row>
    <row r="27" spans="3:9" ht="30" customHeight="1" thickBot="1" thickTop="1">
      <c r="C27" s="75"/>
      <c r="D27" s="76"/>
      <c r="E27" s="76"/>
      <c r="F27" s="76"/>
      <c r="G27" s="76"/>
      <c r="H27" s="76"/>
      <c r="I27" s="77"/>
    </row>
    <row r="28" spans="3:9" ht="30" customHeight="1">
      <c r="C28" s="75"/>
      <c r="D28" s="76"/>
      <c r="E28" s="76"/>
      <c r="F28" s="76"/>
      <c r="G28" s="76"/>
      <c r="H28" s="76"/>
      <c r="I28" s="77"/>
    </row>
    <row r="29" spans="3:18" ht="19.5" customHeight="1">
      <c r="C29" s="109"/>
      <c r="D29" s="98"/>
      <c r="E29" s="98"/>
      <c r="F29" s="98"/>
      <c r="G29" s="98"/>
      <c r="H29" s="98"/>
      <c r="I29" s="109"/>
      <c r="M29" s="78"/>
      <c r="N29" s="110"/>
      <c r="O29" s="110"/>
      <c r="P29" s="110"/>
      <c r="Q29" s="110"/>
      <c r="R29" s="110"/>
    </row>
    <row r="30" spans="3:21" ht="30" customHeight="1">
      <c r="C30" s="111" t="s">
        <v>9</v>
      </c>
      <c r="D30" s="110"/>
      <c r="E30" s="110"/>
      <c r="F30" s="110"/>
      <c r="G30" s="110"/>
      <c r="H30" s="110"/>
      <c r="I30" s="109"/>
      <c r="L30" s="112"/>
      <c r="M30" s="297"/>
      <c r="N30" s="297"/>
      <c r="O30" s="297"/>
      <c r="P30" s="297"/>
      <c r="Q30" s="297"/>
      <c r="R30" s="297"/>
      <c r="S30" s="113"/>
      <c r="U30" s="101"/>
    </row>
    <row r="31" spans="3:18" ht="30" customHeight="1">
      <c r="C31" s="111" t="s">
        <v>11</v>
      </c>
      <c r="D31" s="110"/>
      <c r="E31" s="110"/>
      <c r="F31" s="110"/>
      <c r="G31" s="110"/>
      <c r="H31" s="110"/>
      <c r="I31" s="109"/>
      <c r="L31" s="112"/>
      <c r="M31" s="114"/>
      <c r="N31" s="104"/>
      <c r="O31" s="104"/>
      <c r="P31" s="104"/>
      <c r="Q31" s="104"/>
      <c r="R31" s="104"/>
    </row>
    <row r="32" spans="3:18" ht="30" customHeight="1">
      <c r="C32" s="111" t="s">
        <v>12</v>
      </c>
      <c r="D32" s="110"/>
      <c r="E32" s="110"/>
      <c r="F32" s="110"/>
      <c r="G32" s="110"/>
      <c r="H32" s="110"/>
      <c r="I32" s="109"/>
      <c r="L32" s="112"/>
      <c r="M32" s="115"/>
      <c r="N32" s="104"/>
      <c r="O32" s="104"/>
      <c r="P32" s="104"/>
      <c r="Q32" s="104"/>
      <c r="R32" s="104"/>
    </row>
    <row r="33" spans="3:18" ht="30" customHeight="1">
      <c r="C33" s="111" t="s">
        <v>13</v>
      </c>
      <c r="D33" s="110"/>
      <c r="E33" s="110"/>
      <c r="F33" s="110"/>
      <c r="G33" s="110"/>
      <c r="H33" s="110"/>
      <c r="I33" s="109"/>
      <c r="L33" s="112"/>
      <c r="M33" s="115"/>
      <c r="N33" s="104"/>
      <c r="O33" s="104"/>
      <c r="P33" s="104"/>
      <c r="Q33" s="104"/>
      <c r="R33" s="104"/>
    </row>
    <row r="34" spans="3:18" ht="30" customHeight="1">
      <c r="C34" s="111" t="s">
        <v>14</v>
      </c>
      <c r="D34" s="110"/>
      <c r="E34" s="110"/>
      <c r="F34" s="110"/>
      <c r="G34" s="110"/>
      <c r="H34" s="110"/>
      <c r="I34" s="109"/>
      <c r="L34" s="112"/>
      <c r="M34" s="115"/>
      <c r="N34" s="104"/>
      <c r="O34" s="104"/>
      <c r="P34" s="104"/>
      <c r="Q34" s="104"/>
      <c r="R34" s="104"/>
    </row>
    <row r="35" spans="3:18" ht="30" customHeight="1">
      <c r="C35" s="111" t="s">
        <v>15</v>
      </c>
      <c r="D35" s="110"/>
      <c r="E35" s="110"/>
      <c r="F35" s="110"/>
      <c r="G35" s="110"/>
      <c r="H35" s="110"/>
      <c r="I35" s="109"/>
      <c r="L35" s="112"/>
      <c r="M35" s="115"/>
      <c r="N35" s="104"/>
      <c r="O35" s="104"/>
      <c r="P35" s="104"/>
      <c r="Q35" s="104"/>
      <c r="R35" s="104"/>
    </row>
    <row r="36" spans="3:18" ht="30" customHeight="1">
      <c r="C36" s="111" t="s">
        <v>16</v>
      </c>
      <c r="D36" s="110"/>
      <c r="E36" s="110"/>
      <c r="F36" s="110"/>
      <c r="G36" s="110"/>
      <c r="H36" s="110"/>
      <c r="I36" s="109"/>
      <c r="L36" s="112"/>
      <c r="M36" s="115"/>
      <c r="N36" s="104"/>
      <c r="O36" s="104"/>
      <c r="P36" s="104"/>
      <c r="Q36" s="104"/>
      <c r="R36" s="104"/>
    </row>
    <row r="37" spans="3:18" ht="30" customHeight="1">
      <c r="C37" s="109"/>
      <c r="D37" s="110"/>
      <c r="E37" s="110"/>
      <c r="F37" s="110"/>
      <c r="G37" s="110"/>
      <c r="H37" s="110"/>
      <c r="I37" s="71"/>
      <c r="L37" s="112"/>
      <c r="M37" s="115"/>
      <c r="N37" s="104"/>
      <c r="O37" s="104"/>
      <c r="P37" s="104"/>
      <c r="Q37" s="104"/>
      <c r="R37" s="104"/>
    </row>
    <row r="38" spans="3:18" ht="30" customHeight="1">
      <c r="C38" s="72"/>
      <c r="D38" s="73"/>
      <c r="E38" s="73"/>
      <c r="F38" s="73"/>
      <c r="G38" s="73"/>
      <c r="H38" s="73"/>
      <c r="I38" s="74"/>
      <c r="L38" s="112"/>
      <c r="M38" s="115"/>
      <c r="N38" s="104"/>
      <c r="O38" s="104"/>
      <c r="P38" s="104"/>
      <c r="Q38" s="104"/>
      <c r="R38" s="104"/>
    </row>
    <row r="39" spans="3:18" ht="30" customHeight="1">
      <c r="C39" s="72"/>
      <c r="D39" s="73"/>
      <c r="E39" s="73"/>
      <c r="F39" s="73"/>
      <c r="G39" s="73"/>
      <c r="H39" s="73"/>
      <c r="I39" s="74"/>
      <c r="L39" s="112"/>
      <c r="M39" s="115"/>
      <c r="N39" s="104"/>
      <c r="O39" s="104"/>
      <c r="P39" s="104"/>
      <c r="Q39" s="104"/>
      <c r="R39" s="104"/>
    </row>
    <row r="40" spans="3:18" ht="30" customHeight="1">
      <c r="C40" s="72"/>
      <c r="D40" s="73"/>
      <c r="E40" s="73"/>
      <c r="F40" s="73"/>
      <c r="G40" s="73"/>
      <c r="H40" s="73"/>
      <c r="I40" s="74"/>
      <c r="L40" s="112"/>
      <c r="M40" s="115"/>
      <c r="N40" s="104"/>
      <c r="O40" s="104"/>
      <c r="P40" s="104"/>
      <c r="Q40" s="104"/>
      <c r="R40" s="104"/>
    </row>
    <row r="41" spans="3:19" ht="18" customHeight="1">
      <c r="C41" s="72"/>
      <c r="D41" s="73"/>
      <c r="E41" s="73"/>
      <c r="F41" s="73"/>
      <c r="G41" s="73"/>
      <c r="H41" s="73"/>
      <c r="I41" s="74"/>
      <c r="M41" s="78"/>
      <c r="N41" s="73"/>
      <c r="O41" s="73"/>
      <c r="P41" s="73"/>
      <c r="Q41" s="73"/>
      <c r="R41" s="73"/>
      <c r="S41" s="74"/>
    </row>
    <row r="42" spans="3:9" ht="15" customHeight="1">
      <c r="C42" s="72"/>
      <c r="D42" s="73"/>
      <c r="E42" s="73"/>
      <c r="F42" s="73"/>
      <c r="G42" s="73"/>
      <c r="H42" s="73"/>
      <c r="I42" s="74"/>
    </row>
    <row r="43" spans="3:9" ht="15" customHeight="1">
      <c r="C43" s="72"/>
      <c r="D43" s="73"/>
      <c r="E43" s="73"/>
      <c r="F43" s="73"/>
      <c r="G43" s="73"/>
      <c r="H43" s="73"/>
      <c r="I43" s="74"/>
    </row>
    <row r="44" spans="3:9" ht="15" customHeight="1">
      <c r="C44" s="72"/>
      <c r="D44" s="73"/>
      <c r="E44" s="73"/>
      <c r="F44" s="73"/>
      <c r="G44" s="73"/>
      <c r="H44" s="73"/>
      <c r="I44" s="74"/>
    </row>
    <row r="45" spans="3:9" ht="15" customHeight="1">
      <c r="C45" s="72"/>
      <c r="D45" s="73"/>
      <c r="E45" s="73"/>
      <c r="F45" s="73"/>
      <c r="G45" s="73"/>
      <c r="H45" s="73"/>
      <c r="I45" s="74"/>
    </row>
    <row r="46" spans="3:9" ht="15" customHeight="1">
      <c r="C46" s="72"/>
      <c r="D46" s="73"/>
      <c r="E46" s="73"/>
      <c r="F46" s="73"/>
      <c r="G46" s="73"/>
      <c r="H46" s="73"/>
      <c r="I46" s="74"/>
    </row>
    <row r="47" spans="3:9" ht="15" customHeight="1">
      <c r="C47" s="72"/>
      <c r="D47" s="73"/>
      <c r="E47" s="73"/>
      <c r="F47" s="73"/>
      <c r="G47" s="73"/>
      <c r="H47" s="73"/>
      <c r="I47" s="74"/>
    </row>
    <row r="48" spans="3:9" ht="15" customHeight="1">
      <c r="C48" s="72"/>
      <c r="D48" s="73"/>
      <c r="E48" s="73"/>
      <c r="F48" s="73"/>
      <c r="G48" s="73"/>
      <c r="H48" s="73"/>
      <c r="I48" s="74"/>
    </row>
    <row r="49" spans="3:9" ht="15" customHeight="1">
      <c r="C49" s="72"/>
      <c r="D49" s="73"/>
      <c r="E49" s="73"/>
      <c r="F49" s="73"/>
      <c r="G49" s="73"/>
      <c r="H49" s="73"/>
      <c r="I49" s="74"/>
    </row>
    <row r="50" spans="3:9" ht="15" customHeight="1">
      <c r="C50" s="72"/>
      <c r="D50" s="73"/>
      <c r="E50" s="73"/>
      <c r="F50" s="73"/>
      <c r="G50" s="73"/>
      <c r="H50" s="73"/>
      <c r="I50" s="74"/>
    </row>
    <row r="51" spans="3:9" ht="15" customHeight="1">
      <c r="C51" s="72"/>
      <c r="D51" s="73"/>
      <c r="E51" s="73"/>
      <c r="F51" s="73"/>
      <c r="G51" s="73"/>
      <c r="H51" s="73"/>
      <c r="I51" s="74"/>
    </row>
    <row r="52" spans="3:9" ht="15" customHeight="1">
      <c r="C52" s="72"/>
      <c r="D52" s="73"/>
      <c r="E52" s="73"/>
      <c r="F52" s="73"/>
      <c r="G52" s="73"/>
      <c r="H52" s="73"/>
      <c r="I52" s="74"/>
    </row>
    <row r="55" spans="3:9" ht="15" customHeight="1">
      <c r="C55" s="288" t="s">
        <v>54</v>
      </c>
      <c r="D55" s="288"/>
      <c r="E55" s="288"/>
      <c r="F55" s="288"/>
      <c r="G55" s="288"/>
      <c r="H55" s="288"/>
      <c r="I55" s="288"/>
    </row>
    <row r="56" spans="3:9" ht="15" customHeight="1">
      <c r="C56" s="56"/>
      <c r="D56" s="56"/>
      <c r="E56" s="56"/>
      <c r="F56" s="56"/>
      <c r="G56" s="56"/>
      <c r="H56" s="56"/>
      <c r="I56" s="56"/>
    </row>
    <row r="57" spans="3:9" ht="15.75" customHeight="1">
      <c r="C57" s="81"/>
      <c r="D57" s="82">
        <v>2009</v>
      </c>
      <c r="E57" s="82">
        <v>2010</v>
      </c>
      <c r="F57" s="82">
        <v>2011</v>
      </c>
      <c r="G57" s="82">
        <v>2012</v>
      </c>
      <c r="H57" s="82">
        <v>2013</v>
      </c>
      <c r="I57" s="83"/>
    </row>
    <row r="58" spans="3:9" ht="16.5" customHeight="1">
      <c r="C58" s="84" t="s">
        <v>9</v>
      </c>
      <c r="D58" s="85"/>
      <c r="E58" s="85"/>
      <c r="F58" s="85"/>
      <c r="G58" s="86"/>
      <c r="H58" s="85"/>
      <c r="I58" s="87"/>
    </row>
    <row r="59" spans="3:9" ht="16.5" customHeight="1">
      <c r="C59" s="88" t="s">
        <v>10</v>
      </c>
      <c r="D59" s="89"/>
      <c r="E59" s="89"/>
      <c r="F59" s="89"/>
      <c r="G59" s="89"/>
      <c r="H59" s="89"/>
      <c r="I59" s="90"/>
    </row>
    <row r="60" spans="3:9" ht="16.5" customHeight="1">
      <c r="C60" s="88" t="s">
        <v>11</v>
      </c>
      <c r="D60" s="89"/>
      <c r="E60" s="89"/>
      <c r="F60" s="89"/>
      <c r="G60" s="89"/>
      <c r="H60" s="89"/>
      <c r="I60" s="90"/>
    </row>
    <row r="61" spans="3:9" ht="16.5" customHeight="1">
      <c r="C61" s="88" t="s">
        <v>12</v>
      </c>
      <c r="D61" s="89"/>
      <c r="E61" s="89"/>
      <c r="F61" s="89"/>
      <c r="G61" s="89"/>
      <c r="H61" s="89"/>
      <c r="I61" s="90"/>
    </row>
    <row r="62" spans="3:9" ht="16.5" customHeight="1">
      <c r="C62" s="88" t="s">
        <v>13</v>
      </c>
      <c r="D62" s="89"/>
      <c r="E62" s="89"/>
      <c r="F62" s="89"/>
      <c r="G62" s="89"/>
      <c r="H62" s="89"/>
      <c r="I62" s="90"/>
    </row>
    <row r="63" spans="3:9" ht="16.5" customHeight="1">
      <c r="C63" s="88" t="s">
        <v>14</v>
      </c>
      <c r="D63" s="89"/>
      <c r="E63" s="89"/>
      <c r="F63" s="89"/>
      <c r="G63" s="89"/>
      <c r="H63" s="89"/>
      <c r="I63" s="90"/>
    </row>
    <row r="64" spans="3:9" ht="16.5" customHeight="1">
      <c r="C64" s="88" t="s">
        <v>15</v>
      </c>
      <c r="D64" s="89"/>
      <c r="E64" s="89"/>
      <c r="F64" s="89"/>
      <c r="G64" s="89"/>
      <c r="H64" s="89"/>
      <c r="I64" s="90"/>
    </row>
    <row r="65" spans="3:9" ht="16.5" customHeight="1">
      <c r="C65" s="88" t="s">
        <v>16</v>
      </c>
      <c r="D65" s="89"/>
      <c r="E65" s="89"/>
      <c r="F65" s="89"/>
      <c r="G65" s="89"/>
      <c r="H65" s="91"/>
      <c r="I65" s="90"/>
    </row>
    <row r="66" spans="3:9" ht="15.75" customHeight="1">
      <c r="C66" s="92"/>
      <c r="D66" s="93"/>
      <c r="E66" s="93"/>
      <c r="F66" s="93"/>
      <c r="G66" s="94"/>
      <c r="H66" s="93"/>
      <c r="I66" s="74"/>
    </row>
  </sheetData>
  <sheetProtection selectLockedCells="1" selectUnlockedCells="1"/>
  <mergeCells count="6">
    <mergeCell ref="M2:U2"/>
    <mergeCell ref="M16:U16"/>
    <mergeCell ref="C1:I1"/>
    <mergeCell ref="C24:I24"/>
    <mergeCell ref="M30:R30"/>
    <mergeCell ref="C55:I55"/>
  </mergeCells>
  <printOptions/>
  <pageMargins left="1.8916666666666666" right="0.3298611111111111" top="0.8166666666666667" bottom="0.4701388888888889" header="0.5118055555555555" footer="0.5118055555555555"/>
  <pageSetup horizontalDpi="300" verticalDpi="300" orientation="portrait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C3:W34"/>
  <sheetViews>
    <sheetView zoomScalePageLayoutView="0" workbookViewId="0" topLeftCell="A46">
      <selection activeCell="P20" sqref="P20"/>
    </sheetView>
  </sheetViews>
  <sheetFormatPr defaultColWidth="9.140625" defaultRowHeight="12.75" customHeight="1"/>
  <cols>
    <col min="1" max="1" width="9.57421875" style="0" customWidth="1"/>
    <col min="2" max="2" width="0" style="0" hidden="1" customWidth="1"/>
    <col min="3" max="3" width="17.7109375" style="0" customWidth="1"/>
    <col min="6" max="6" width="12.7109375" style="0" customWidth="1"/>
    <col min="7" max="7" width="10.7109375" style="0" customWidth="1"/>
    <col min="8" max="8" width="10.8515625" style="0" customWidth="1"/>
    <col min="9" max="10" width="10.140625" style="0" customWidth="1"/>
    <col min="11" max="11" width="9.7109375" style="0" customWidth="1"/>
    <col min="12" max="12" width="8.421875" style="0" customWidth="1"/>
  </cols>
  <sheetData>
    <row r="3" spans="3:14" ht="33.75" customHeight="1">
      <c r="C3" s="291" t="s">
        <v>76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3:14" ht="30.75" customHeight="1" thickBot="1">
      <c r="C4" s="275"/>
      <c r="D4" s="275"/>
      <c r="E4" s="275"/>
      <c r="F4" s="275"/>
      <c r="G4" s="1">
        <v>2010</v>
      </c>
      <c r="H4" s="1">
        <v>2011</v>
      </c>
      <c r="I4" s="1">
        <v>2012</v>
      </c>
      <c r="J4" s="1">
        <v>2013</v>
      </c>
      <c r="K4" s="1">
        <v>2014</v>
      </c>
      <c r="L4" s="1">
        <v>2015</v>
      </c>
      <c r="M4" s="1">
        <v>2016</v>
      </c>
      <c r="N4" s="1">
        <v>2017</v>
      </c>
    </row>
    <row r="5" spans="3:14" ht="28.5" customHeight="1" thickBot="1" thickTop="1">
      <c r="C5" s="277" t="s">
        <v>1</v>
      </c>
      <c r="D5" s="277"/>
      <c r="E5" s="277"/>
      <c r="F5" s="277"/>
      <c r="G5" s="10">
        <v>897</v>
      </c>
      <c r="H5" s="10">
        <v>803</v>
      </c>
      <c r="I5" s="10">
        <v>766</v>
      </c>
      <c r="J5" s="10">
        <v>739</v>
      </c>
      <c r="K5" s="10">
        <v>986</v>
      </c>
      <c r="L5" s="10">
        <v>1012</v>
      </c>
      <c r="M5" s="10">
        <v>988</v>
      </c>
      <c r="N5" s="10">
        <v>851</v>
      </c>
    </row>
    <row r="6" spans="3:14" ht="28.5" customHeight="1" thickBot="1" thickTop="1">
      <c r="C6" s="274" t="s">
        <v>2</v>
      </c>
      <c r="D6" s="274"/>
      <c r="E6" s="274"/>
      <c r="F6" s="274"/>
      <c r="G6" s="10">
        <v>1365</v>
      </c>
      <c r="H6" s="10">
        <v>1376</v>
      </c>
      <c r="I6" s="10">
        <v>1058</v>
      </c>
      <c r="J6" s="10">
        <v>1019</v>
      </c>
      <c r="K6" s="10">
        <v>1318</v>
      </c>
      <c r="L6" s="10">
        <v>1326</v>
      </c>
      <c r="M6" s="10">
        <v>1166</v>
      </c>
      <c r="N6" s="10">
        <v>1112</v>
      </c>
    </row>
    <row r="7" spans="3:14" ht="28.5" customHeight="1" thickBot="1" thickTop="1">
      <c r="C7" s="274" t="s">
        <v>3</v>
      </c>
      <c r="D7" s="274"/>
      <c r="E7" s="274"/>
      <c r="F7" s="274"/>
      <c r="G7" s="95">
        <v>41</v>
      </c>
      <c r="H7" s="95">
        <v>36.7</v>
      </c>
      <c r="I7" s="95">
        <v>35</v>
      </c>
      <c r="J7" s="95">
        <v>33.8</v>
      </c>
      <c r="K7" s="95">
        <v>47.6</v>
      </c>
      <c r="L7" s="103">
        <v>48.85</v>
      </c>
      <c r="M7" s="95">
        <v>47.64</v>
      </c>
      <c r="N7" s="223">
        <f>N5/2073702*100000</f>
        <v>41.03771901652214</v>
      </c>
    </row>
    <row r="8" spans="3:14" ht="28.5" customHeight="1" thickBot="1" thickTop="1">
      <c r="C8" s="298" t="s">
        <v>77</v>
      </c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</row>
    <row r="9" spans="3:14" ht="28.5" customHeight="1" thickBot="1" thickTop="1">
      <c r="C9" s="277" t="s">
        <v>78</v>
      </c>
      <c r="D9" s="277"/>
      <c r="E9" s="277"/>
      <c r="F9" s="277"/>
      <c r="G9" s="10">
        <v>246</v>
      </c>
      <c r="H9" s="10">
        <v>182</v>
      </c>
      <c r="I9" s="10">
        <v>200</v>
      </c>
      <c r="J9" s="10">
        <v>194</v>
      </c>
      <c r="K9" s="10">
        <v>283</v>
      </c>
      <c r="L9" s="10">
        <v>373</v>
      </c>
      <c r="M9" s="10">
        <v>263</v>
      </c>
      <c r="N9" s="10">
        <v>234</v>
      </c>
    </row>
    <row r="10" spans="3:14" ht="28.5" customHeight="1" thickBot="1" thickTop="1">
      <c r="C10" s="274" t="s">
        <v>65</v>
      </c>
      <c r="D10" s="274"/>
      <c r="E10" s="274"/>
      <c r="F10" s="274"/>
      <c r="G10" s="10">
        <v>408</v>
      </c>
      <c r="H10" s="10">
        <v>432</v>
      </c>
      <c r="I10" s="10">
        <v>310</v>
      </c>
      <c r="J10" s="10">
        <v>350</v>
      </c>
      <c r="K10" s="10">
        <v>479</v>
      </c>
      <c r="L10" s="10">
        <v>591</v>
      </c>
      <c r="M10" s="10">
        <v>388</v>
      </c>
      <c r="N10" s="10">
        <v>398</v>
      </c>
    </row>
    <row r="11" spans="3:14" ht="28.5" customHeight="1" thickBot="1" thickTop="1">
      <c r="C11" s="277" t="s">
        <v>79</v>
      </c>
      <c r="D11" s="277"/>
      <c r="E11" s="277"/>
      <c r="F11" s="277"/>
      <c r="G11" s="10">
        <v>50</v>
      </c>
      <c r="H11" s="10">
        <v>41</v>
      </c>
      <c r="I11" s="10">
        <v>51</v>
      </c>
      <c r="J11" s="10">
        <v>43</v>
      </c>
      <c r="K11" s="10">
        <v>30</v>
      </c>
      <c r="L11" s="10">
        <v>28</v>
      </c>
      <c r="M11" s="10">
        <v>36</v>
      </c>
      <c r="N11" s="10">
        <v>24</v>
      </c>
    </row>
    <row r="12" spans="3:23" ht="28.5" customHeight="1" thickBot="1" thickTop="1">
      <c r="C12" s="274" t="s">
        <v>65</v>
      </c>
      <c r="D12" s="274"/>
      <c r="E12" s="274"/>
      <c r="F12" s="274"/>
      <c r="G12" s="10">
        <v>107</v>
      </c>
      <c r="H12" s="10">
        <v>106</v>
      </c>
      <c r="I12" s="10">
        <v>71</v>
      </c>
      <c r="J12" s="10">
        <v>87</v>
      </c>
      <c r="K12" s="10">
        <v>44</v>
      </c>
      <c r="L12" s="10">
        <v>38</v>
      </c>
      <c r="M12" s="10">
        <v>38</v>
      </c>
      <c r="N12" s="10">
        <v>32</v>
      </c>
      <c r="W12" s="12"/>
    </row>
    <row r="13" spans="3:23" ht="28.5" customHeight="1" thickBot="1" thickTop="1">
      <c r="C13" s="277" t="s">
        <v>80</v>
      </c>
      <c r="D13" s="277"/>
      <c r="E13" s="277"/>
      <c r="F13" s="277"/>
      <c r="G13" s="10">
        <v>18</v>
      </c>
      <c r="H13" s="10">
        <v>21</v>
      </c>
      <c r="I13" s="10">
        <v>17</v>
      </c>
      <c r="J13" s="10">
        <v>19</v>
      </c>
      <c r="K13" s="10">
        <v>36</v>
      </c>
      <c r="L13" s="10">
        <v>37</v>
      </c>
      <c r="M13" s="10">
        <v>30</v>
      </c>
      <c r="N13" s="10">
        <v>11</v>
      </c>
      <c r="W13" s="12"/>
    </row>
    <row r="14" spans="3:23" ht="28.5" customHeight="1" thickBot="1" thickTop="1">
      <c r="C14" s="274" t="s">
        <v>65</v>
      </c>
      <c r="D14" s="274"/>
      <c r="E14" s="274"/>
      <c r="F14" s="274"/>
      <c r="G14" s="10">
        <v>19</v>
      </c>
      <c r="H14" s="10">
        <v>84</v>
      </c>
      <c r="I14" s="10">
        <v>22</v>
      </c>
      <c r="J14" s="10">
        <v>33</v>
      </c>
      <c r="K14" s="10">
        <v>49</v>
      </c>
      <c r="L14" s="10">
        <v>52</v>
      </c>
      <c r="M14" s="10">
        <v>34</v>
      </c>
      <c r="N14" s="10">
        <v>14</v>
      </c>
      <c r="W14" s="12"/>
    </row>
    <row r="15" spans="3:12" ht="15.75" customHeight="1" thickTop="1">
      <c r="C15" s="299"/>
      <c r="D15" s="299"/>
      <c r="E15" s="299"/>
      <c r="F15" s="299"/>
      <c r="G15" s="8"/>
      <c r="H15" s="8"/>
      <c r="I15" s="8"/>
      <c r="J15" s="8"/>
      <c r="K15" s="8"/>
      <c r="L15" s="8"/>
    </row>
    <row r="16" spans="3:13" ht="15" customHeight="1">
      <c r="C16" s="72"/>
      <c r="D16" s="73"/>
      <c r="E16" s="73"/>
      <c r="F16" s="73"/>
      <c r="G16" s="73"/>
      <c r="H16" s="73"/>
      <c r="I16" s="74"/>
      <c r="L16" s="8"/>
      <c r="M16" s="101"/>
    </row>
    <row r="17" spans="3:9" ht="15" customHeight="1">
      <c r="C17" s="72"/>
      <c r="D17" s="73"/>
      <c r="E17" s="73"/>
      <c r="F17" s="73"/>
      <c r="G17" s="73"/>
      <c r="H17" s="73"/>
      <c r="I17" s="74"/>
    </row>
    <row r="18" spans="3:9" ht="15" customHeight="1">
      <c r="C18" s="72"/>
      <c r="D18" s="73"/>
      <c r="E18" s="73"/>
      <c r="F18" s="73"/>
      <c r="G18" s="73"/>
      <c r="H18" s="73"/>
      <c r="I18" s="74"/>
    </row>
    <row r="21" spans="3:9" ht="12" customHeight="1">
      <c r="C21" s="116"/>
      <c r="D21" s="116"/>
      <c r="E21" s="116"/>
      <c r="F21" s="116"/>
      <c r="G21" s="116"/>
      <c r="H21" s="116"/>
      <c r="I21" s="116"/>
    </row>
    <row r="22" spans="3:14" ht="36" customHeight="1" thickBot="1">
      <c r="C22" s="294" t="s">
        <v>81</v>
      </c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</row>
    <row r="23" spans="3:14" ht="30.75" customHeight="1" thickBot="1" thickTop="1">
      <c r="C23" s="275"/>
      <c r="D23" s="275"/>
      <c r="E23" s="275"/>
      <c r="F23" s="275"/>
      <c r="G23" s="1">
        <v>2010</v>
      </c>
      <c r="H23" s="1">
        <v>2011</v>
      </c>
      <c r="I23" s="1">
        <v>2012</v>
      </c>
      <c r="J23" s="1">
        <v>2013</v>
      </c>
      <c r="K23" s="1">
        <v>2014</v>
      </c>
      <c r="L23" s="1">
        <v>2015</v>
      </c>
      <c r="M23" s="1">
        <v>2016</v>
      </c>
      <c r="N23" s="1">
        <v>2017</v>
      </c>
    </row>
    <row r="24" spans="3:14" ht="30" customHeight="1" thickBot="1" thickTop="1">
      <c r="C24" s="277" t="s">
        <v>1</v>
      </c>
      <c r="D24" s="277"/>
      <c r="E24" s="277"/>
      <c r="F24" s="277"/>
      <c r="G24" s="95">
        <v>309</v>
      </c>
      <c r="H24" s="95">
        <v>206</v>
      </c>
      <c r="I24" s="95">
        <v>210</v>
      </c>
      <c r="J24" s="95">
        <v>227</v>
      </c>
      <c r="K24" s="95">
        <v>282</v>
      </c>
      <c r="L24" s="95">
        <v>342</v>
      </c>
      <c r="M24" s="95">
        <v>259</v>
      </c>
      <c r="N24" s="95">
        <v>101</v>
      </c>
    </row>
    <row r="25" spans="3:14" ht="30" customHeight="1" thickBot="1" thickTop="1">
      <c r="C25" s="274" t="s">
        <v>2</v>
      </c>
      <c r="D25" s="274"/>
      <c r="E25" s="274"/>
      <c r="F25" s="274"/>
      <c r="G25" s="95">
        <v>471</v>
      </c>
      <c r="H25" s="95">
        <v>419</v>
      </c>
      <c r="I25" s="95">
        <v>377</v>
      </c>
      <c r="J25" s="95">
        <v>505</v>
      </c>
      <c r="K25" s="95">
        <v>535</v>
      </c>
      <c r="L25" s="95">
        <v>466</v>
      </c>
      <c r="M25" s="95">
        <v>401</v>
      </c>
      <c r="N25" s="95">
        <v>193</v>
      </c>
    </row>
    <row r="26" spans="3:14" ht="30" customHeight="1" thickBot="1" thickTop="1">
      <c r="C26" s="298" t="s">
        <v>82</v>
      </c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</row>
    <row r="27" spans="3:14" ht="30" customHeight="1" thickBot="1" thickTop="1">
      <c r="C27" s="277" t="s">
        <v>83</v>
      </c>
      <c r="D27" s="277"/>
      <c r="E27" s="277"/>
      <c r="F27" s="277"/>
      <c r="G27" s="95">
        <v>13</v>
      </c>
      <c r="H27" s="95">
        <v>14</v>
      </c>
      <c r="I27" s="95">
        <v>11</v>
      </c>
      <c r="J27" s="95">
        <v>9</v>
      </c>
      <c r="K27" s="95">
        <v>11</v>
      </c>
      <c r="L27" s="95">
        <v>6</v>
      </c>
      <c r="M27" s="95">
        <v>10</v>
      </c>
      <c r="N27" s="95">
        <v>2</v>
      </c>
    </row>
    <row r="28" spans="3:14" ht="30" customHeight="1" thickBot="1" thickTop="1">
      <c r="C28" s="274" t="s">
        <v>65</v>
      </c>
      <c r="D28" s="274"/>
      <c r="E28" s="274"/>
      <c r="F28" s="274"/>
      <c r="G28" s="95">
        <v>16</v>
      </c>
      <c r="H28" s="95">
        <v>17</v>
      </c>
      <c r="I28" s="95">
        <v>15</v>
      </c>
      <c r="J28" s="95">
        <v>14</v>
      </c>
      <c r="K28" s="95">
        <v>15</v>
      </c>
      <c r="L28" s="95">
        <v>7</v>
      </c>
      <c r="M28" s="95">
        <v>12</v>
      </c>
      <c r="N28" s="95">
        <v>2</v>
      </c>
    </row>
    <row r="29" spans="3:14" ht="30" customHeight="1" thickBot="1" thickTop="1">
      <c r="C29" s="277" t="s">
        <v>84</v>
      </c>
      <c r="D29" s="277"/>
      <c r="E29" s="277"/>
      <c r="F29" s="277"/>
      <c r="G29" s="95">
        <v>9</v>
      </c>
      <c r="H29" s="95">
        <v>6</v>
      </c>
      <c r="I29" s="95">
        <v>8</v>
      </c>
      <c r="J29" s="95">
        <v>9</v>
      </c>
      <c r="K29" s="95">
        <v>13</v>
      </c>
      <c r="L29" s="95">
        <v>6</v>
      </c>
      <c r="M29" s="95">
        <v>3</v>
      </c>
      <c r="N29" s="95">
        <v>2</v>
      </c>
    </row>
    <row r="30" spans="3:14" ht="30" customHeight="1" thickBot="1" thickTop="1">
      <c r="C30" s="274" t="s">
        <v>65</v>
      </c>
      <c r="D30" s="274"/>
      <c r="E30" s="274"/>
      <c r="F30" s="274"/>
      <c r="G30" s="95">
        <v>9</v>
      </c>
      <c r="H30" s="95">
        <v>6</v>
      </c>
      <c r="I30" s="95">
        <v>13</v>
      </c>
      <c r="J30" s="95">
        <v>26</v>
      </c>
      <c r="K30" s="95">
        <v>13</v>
      </c>
      <c r="L30" s="95">
        <v>13</v>
      </c>
      <c r="M30" s="95">
        <v>4</v>
      </c>
      <c r="N30" s="95">
        <v>2</v>
      </c>
    </row>
    <row r="31" spans="3:14" ht="30" customHeight="1" thickBot="1" thickTop="1">
      <c r="C31" s="277" t="s">
        <v>85</v>
      </c>
      <c r="D31" s="277"/>
      <c r="E31" s="277"/>
      <c r="F31" s="277"/>
      <c r="G31" s="95">
        <v>6</v>
      </c>
      <c r="H31" s="95">
        <v>7</v>
      </c>
      <c r="I31" s="95">
        <v>10</v>
      </c>
      <c r="J31" s="95">
        <v>12</v>
      </c>
      <c r="K31" s="95">
        <v>6</v>
      </c>
      <c r="L31" s="95">
        <v>7</v>
      </c>
      <c r="M31" s="95">
        <v>4</v>
      </c>
      <c r="N31" s="95">
        <v>6</v>
      </c>
    </row>
    <row r="32" spans="3:14" ht="30" customHeight="1" thickBot="1" thickTop="1">
      <c r="C32" s="274" t="s">
        <v>65</v>
      </c>
      <c r="D32" s="274"/>
      <c r="E32" s="274"/>
      <c r="F32" s="274"/>
      <c r="G32" s="95">
        <v>50</v>
      </c>
      <c r="H32" s="95">
        <v>14</v>
      </c>
      <c r="I32" s="95">
        <v>48</v>
      </c>
      <c r="J32" s="95">
        <v>45</v>
      </c>
      <c r="K32" s="95">
        <v>30</v>
      </c>
      <c r="L32" s="95">
        <v>24</v>
      </c>
      <c r="M32" s="95">
        <v>32</v>
      </c>
      <c r="N32" s="95">
        <v>17</v>
      </c>
    </row>
    <row r="33" spans="3:14" ht="30" customHeight="1" thickBot="1" thickTop="1">
      <c r="C33" s="277" t="s">
        <v>86</v>
      </c>
      <c r="D33" s="277"/>
      <c r="E33" s="277"/>
      <c r="F33" s="277"/>
      <c r="G33" s="95">
        <v>27</v>
      </c>
      <c r="H33" s="95">
        <v>27</v>
      </c>
      <c r="I33" s="95">
        <v>39</v>
      </c>
      <c r="J33" s="95">
        <v>52</v>
      </c>
      <c r="K33" s="95">
        <v>94</v>
      </c>
      <c r="L33" s="249">
        <v>142</v>
      </c>
      <c r="M33" s="95">
        <v>80</v>
      </c>
      <c r="N33" s="95">
        <v>13</v>
      </c>
    </row>
    <row r="34" spans="3:14" ht="30" customHeight="1" thickBot="1" thickTop="1">
      <c r="C34" s="274" t="s">
        <v>65</v>
      </c>
      <c r="D34" s="274"/>
      <c r="E34" s="274"/>
      <c r="F34" s="274"/>
      <c r="G34" s="95">
        <v>58</v>
      </c>
      <c r="H34" s="95">
        <v>44</v>
      </c>
      <c r="I34" s="95">
        <v>70</v>
      </c>
      <c r="J34" s="95">
        <v>98</v>
      </c>
      <c r="K34" s="95">
        <v>166</v>
      </c>
      <c r="L34" s="103">
        <v>212</v>
      </c>
      <c r="M34" s="95">
        <v>123</v>
      </c>
      <c r="N34" s="95">
        <v>36</v>
      </c>
    </row>
    <row r="35" ht="13.5" customHeight="1" thickTop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 selectLockedCells="1" selectUnlockedCells="1"/>
  <mergeCells count="26">
    <mergeCell ref="C4:F4"/>
    <mergeCell ref="C5:F5"/>
    <mergeCell ref="C6:F6"/>
    <mergeCell ref="C7:F7"/>
    <mergeCell ref="C3:N3"/>
    <mergeCell ref="C22:N22"/>
    <mergeCell ref="C9:F9"/>
    <mergeCell ref="C10:F10"/>
    <mergeCell ref="C11:F11"/>
    <mergeCell ref="C12:F12"/>
    <mergeCell ref="C13:F13"/>
    <mergeCell ref="C8:N8"/>
    <mergeCell ref="C14:F14"/>
    <mergeCell ref="C15:F15"/>
    <mergeCell ref="C23:F23"/>
    <mergeCell ref="C24:F24"/>
    <mergeCell ref="C25:F25"/>
    <mergeCell ref="C33:F33"/>
    <mergeCell ref="C34:F34"/>
    <mergeCell ref="C27:F27"/>
    <mergeCell ref="C28:F28"/>
    <mergeCell ref="C29:F29"/>
    <mergeCell ref="C30:F30"/>
    <mergeCell ref="C31:F31"/>
    <mergeCell ref="C32:F32"/>
    <mergeCell ref="C26:N26"/>
  </mergeCells>
  <printOptions/>
  <pageMargins left="0.8402777777777778" right="0.2701388888888889" top="0.3701388888888889" bottom="0.3298611111111111" header="0.5118055555555555" footer="0.5118055555555555"/>
  <pageSetup horizontalDpi="300" verticalDpi="3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C2:W26"/>
  <sheetViews>
    <sheetView zoomScalePageLayoutView="0" workbookViewId="0" topLeftCell="A49">
      <selection activeCell="G13" sqref="G13:G18"/>
    </sheetView>
  </sheetViews>
  <sheetFormatPr defaultColWidth="9.140625" defaultRowHeight="12.75" customHeight="1"/>
  <cols>
    <col min="1" max="1" width="9.57421875" style="0" customWidth="1"/>
    <col min="2" max="2" width="0" style="0" hidden="1" customWidth="1"/>
    <col min="3" max="3" width="17.7109375" style="0" customWidth="1"/>
    <col min="4" max="4" width="10.00390625" style="0" customWidth="1"/>
    <col min="5" max="5" width="10.57421875" style="0" customWidth="1"/>
    <col min="9" max="9" width="8.57421875" style="0" customWidth="1"/>
    <col min="10" max="10" width="8.421875" style="0" customWidth="1"/>
    <col min="11" max="11" width="7.8515625" style="0" customWidth="1"/>
    <col min="12" max="12" width="5.140625" style="0" customWidth="1"/>
  </cols>
  <sheetData>
    <row r="2" spans="3:12" ht="43.5" customHeight="1">
      <c r="C2" s="291" t="s">
        <v>87</v>
      </c>
      <c r="D2" s="291"/>
      <c r="E2" s="291"/>
      <c r="F2" s="291"/>
      <c r="G2" s="291"/>
      <c r="H2" s="291"/>
      <c r="I2" s="291"/>
      <c r="J2" s="291"/>
      <c r="K2" s="291"/>
      <c r="L2" s="96"/>
    </row>
    <row r="3" spans="3:11" ht="30.75" customHeight="1" thickBot="1">
      <c r="C3" s="117"/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</row>
    <row r="4" spans="3:13" ht="30" customHeight="1" thickBot="1" thickTop="1">
      <c r="C4" s="118" t="s">
        <v>1</v>
      </c>
      <c r="D4" s="95">
        <v>578</v>
      </c>
      <c r="E4" s="95">
        <v>596</v>
      </c>
      <c r="F4" s="95">
        <v>604</v>
      </c>
      <c r="G4" s="222">
        <v>555</v>
      </c>
      <c r="H4" s="95">
        <v>717</v>
      </c>
      <c r="I4" s="95">
        <v>611</v>
      </c>
      <c r="J4" s="272">
        <v>608</v>
      </c>
      <c r="K4" s="248">
        <v>552</v>
      </c>
      <c r="M4" s="120"/>
    </row>
    <row r="5" spans="3:23" ht="30" customHeight="1" thickBot="1" thickTop="1">
      <c r="C5" s="118" t="s">
        <v>2</v>
      </c>
      <c r="D5" s="95">
        <v>713</v>
      </c>
      <c r="E5" s="95">
        <v>719</v>
      </c>
      <c r="F5" s="95">
        <v>736</v>
      </c>
      <c r="G5" s="222">
        <v>668</v>
      </c>
      <c r="H5" s="95">
        <v>872</v>
      </c>
      <c r="I5" s="95">
        <v>718</v>
      </c>
      <c r="J5" s="272">
        <v>708</v>
      </c>
      <c r="K5" s="248">
        <v>629</v>
      </c>
      <c r="R5" s="8"/>
      <c r="S5" s="8"/>
      <c r="T5" s="8"/>
      <c r="U5" s="8"/>
      <c r="V5" s="8"/>
      <c r="W5" s="8"/>
    </row>
    <row r="6" spans="8:23" ht="28.5" customHeight="1" thickTop="1">
      <c r="H6" s="119"/>
      <c r="I6" s="120"/>
      <c r="J6" s="120"/>
      <c r="K6" s="120"/>
      <c r="L6" s="120"/>
      <c r="M6" s="120"/>
      <c r="N6" s="120"/>
      <c r="O6" s="120"/>
      <c r="P6" s="120"/>
      <c r="Q6" s="120"/>
      <c r="R6" s="8"/>
      <c r="S6" s="8"/>
      <c r="T6" s="8"/>
      <c r="U6" s="8"/>
      <c r="V6" s="8"/>
      <c r="W6" s="8"/>
    </row>
    <row r="7" spans="3:23" ht="28.5" customHeight="1">
      <c r="C7" s="43"/>
      <c r="D7" s="43"/>
      <c r="E7" s="43"/>
      <c r="F7" s="43"/>
      <c r="G7" s="43"/>
      <c r="H7" s="43"/>
      <c r="R7" s="8"/>
      <c r="S7" s="8"/>
      <c r="T7" s="8"/>
      <c r="U7" s="8"/>
      <c r="V7" s="8"/>
      <c r="W7" s="8"/>
    </row>
    <row r="8" spans="3:23" ht="44.25" customHeight="1">
      <c r="C8" s="291" t="s">
        <v>88</v>
      </c>
      <c r="D8" s="291"/>
      <c r="E8" s="291"/>
      <c r="F8" s="291"/>
      <c r="G8" s="291"/>
      <c r="H8" s="291"/>
      <c r="I8" s="291"/>
      <c r="J8" s="291"/>
      <c r="K8" s="291"/>
      <c r="R8" s="8"/>
      <c r="S8" s="8"/>
      <c r="T8" s="8"/>
      <c r="U8" s="8"/>
      <c r="V8" s="8"/>
      <c r="W8" s="8"/>
    </row>
    <row r="9" spans="3:23" ht="28.5" customHeight="1" thickBot="1">
      <c r="C9" s="107"/>
      <c r="D9" s="1">
        <v>2010</v>
      </c>
      <c r="E9" s="1">
        <v>2011</v>
      </c>
      <c r="F9" s="1">
        <v>2012</v>
      </c>
      <c r="G9" s="1">
        <v>2013</v>
      </c>
      <c r="H9" s="1">
        <v>2014</v>
      </c>
      <c r="I9" s="1">
        <v>2015</v>
      </c>
      <c r="J9" s="1">
        <v>2016</v>
      </c>
      <c r="K9" s="1">
        <v>2017</v>
      </c>
      <c r="R9" s="8"/>
      <c r="S9" s="8"/>
      <c r="T9" s="8"/>
      <c r="U9" s="8"/>
      <c r="V9" s="8"/>
      <c r="W9" s="8"/>
    </row>
    <row r="10" spans="3:23" ht="28.5" customHeight="1" thickBot="1" thickTop="1">
      <c r="C10" s="108" t="s">
        <v>9</v>
      </c>
      <c r="D10" s="95">
        <v>120</v>
      </c>
      <c r="E10" s="95">
        <v>96</v>
      </c>
      <c r="F10" s="95">
        <v>91</v>
      </c>
      <c r="G10" s="95">
        <v>92</v>
      </c>
      <c r="H10" s="95">
        <v>130</v>
      </c>
      <c r="I10" s="95">
        <v>114</v>
      </c>
      <c r="J10" s="95">
        <v>125</v>
      </c>
      <c r="K10" s="95">
        <v>112</v>
      </c>
      <c r="R10" s="8"/>
      <c r="S10" s="8"/>
      <c r="T10" s="8"/>
      <c r="U10" s="8"/>
      <c r="V10" s="8"/>
      <c r="W10" s="8"/>
    </row>
    <row r="11" spans="3:23" ht="28.5" customHeight="1" thickBot="1" thickTop="1">
      <c r="C11" s="108" t="s">
        <v>10</v>
      </c>
      <c r="D11" s="95">
        <v>106</v>
      </c>
      <c r="E11" s="95">
        <v>77</v>
      </c>
      <c r="F11" s="95">
        <v>92</v>
      </c>
      <c r="G11" s="95">
        <v>107</v>
      </c>
      <c r="H11" s="95">
        <v>128</v>
      </c>
      <c r="I11" s="95">
        <v>109</v>
      </c>
      <c r="J11" s="95">
        <v>75</v>
      </c>
      <c r="K11" s="95">
        <v>67</v>
      </c>
      <c r="R11" s="8"/>
      <c r="S11" s="8"/>
      <c r="T11" s="8"/>
      <c r="U11" s="8"/>
      <c r="V11" s="8"/>
      <c r="W11" s="8"/>
    </row>
    <row r="12" spans="3:23" ht="28.5" customHeight="1" thickBot="1" thickTop="1">
      <c r="C12" s="108" t="s">
        <v>11</v>
      </c>
      <c r="D12" s="95">
        <v>14</v>
      </c>
      <c r="E12" s="95">
        <v>24</v>
      </c>
      <c r="F12" s="95">
        <v>32</v>
      </c>
      <c r="G12" s="95">
        <v>20</v>
      </c>
      <c r="H12" s="95">
        <v>22</v>
      </c>
      <c r="I12" s="95">
        <v>18</v>
      </c>
      <c r="J12" s="95">
        <v>29</v>
      </c>
      <c r="K12" s="95">
        <v>29</v>
      </c>
      <c r="R12" s="8"/>
      <c r="S12" s="8"/>
      <c r="T12" s="8"/>
      <c r="U12" s="8"/>
      <c r="V12" s="8"/>
      <c r="W12" s="8"/>
    </row>
    <row r="13" spans="3:23" ht="28.5" customHeight="1" thickBot="1" thickTop="1">
      <c r="C13" s="108" t="s">
        <v>12</v>
      </c>
      <c r="D13" s="95">
        <v>52</v>
      </c>
      <c r="E13" s="95">
        <v>82</v>
      </c>
      <c r="F13" s="95">
        <v>63</v>
      </c>
      <c r="G13" s="222">
        <v>43</v>
      </c>
      <c r="H13" s="95">
        <v>70</v>
      </c>
      <c r="I13" s="95">
        <v>44</v>
      </c>
      <c r="J13" s="95">
        <v>35</v>
      </c>
      <c r="K13" s="95">
        <v>23</v>
      </c>
      <c r="R13" s="8"/>
      <c r="S13" s="8"/>
      <c r="T13" s="8"/>
      <c r="U13" s="8"/>
      <c r="V13" s="8"/>
      <c r="W13" s="8"/>
    </row>
    <row r="14" spans="3:23" ht="28.5" customHeight="1" thickBot="1" thickTop="1">
      <c r="C14" s="108" t="s">
        <v>13</v>
      </c>
      <c r="D14" s="95">
        <v>102</v>
      </c>
      <c r="E14" s="95">
        <v>90</v>
      </c>
      <c r="F14" s="95">
        <v>109</v>
      </c>
      <c r="G14" s="222">
        <v>90</v>
      </c>
      <c r="H14" s="95">
        <v>109</v>
      </c>
      <c r="I14" s="95">
        <v>97</v>
      </c>
      <c r="J14" s="95">
        <v>102</v>
      </c>
      <c r="K14" s="95">
        <v>111</v>
      </c>
      <c r="R14" s="8"/>
      <c r="S14" s="8"/>
      <c r="T14" s="8"/>
      <c r="U14" s="8"/>
      <c r="V14" s="8"/>
      <c r="W14" s="8"/>
    </row>
    <row r="15" spans="3:23" ht="28.5" customHeight="1" thickBot="1" thickTop="1">
      <c r="C15" s="108" t="s">
        <v>14</v>
      </c>
      <c r="D15" s="95">
        <v>62</v>
      </c>
      <c r="E15" s="95">
        <v>84</v>
      </c>
      <c r="F15" s="95">
        <v>88</v>
      </c>
      <c r="G15" s="222">
        <v>80</v>
      </c>
      <c r="H15" s="95">
        <v>73</v>
      </c>
      <c r="I15" s="95">
        <v>70</v>
      </c>
      <c r="J15" s="95">
        <v>80</v>
      </c>
      <c r="K15" s="95">
        <v>78</v>
      </c>
      <c r="R15" s="8"/>
      <c r="S15" s="8"/>
      <c r="T15" s="8"/>
      <c r="U15" s="8"/>
      <c r="V15" s="8"/>
      <c r="W15" s="8"/>
    </row>
    <row r="16" spans="3:23" ht="28.5" customHeight="1" thickBot="1" thickTop="1">
      <c r="C16" s="108" t="s">
        <v>15</v>
      </c>
      <c r="D16" s="95">
        <v>53</v>
      </c>
      <c r="E16" s="95">
        <v>62</v>
      </c>
      <c r="F16" s="95">
        <v>56</v>
      </c>
      <c r="G16" s="222">
        <v>45</v>
      </c>
      <c r="H16" s="95">
        <v>104</v>
      </c>
      <c r="I16" s="95">
        <v>81</v>
      </c>
      <c r="J16" s="95">
        <v>68</v>
      </c>
      <c r="K16" s="95">
        <v>55</v>
      </c>
      <c r="R16" s="8"/>
      <c r="S16" s="8"/>
      <c r="T16" s="8"/>
      <c r="U16" s="8"/>
      <c r="V16" s="8"/>
      <c r="W16" s="8"/>
    </row>
    <row r="17" spans="3:23" ht="28.5" customHeight="1" thickBot="1" thickTop="1">
      <c r="C17" s="108" t="s">
        <v>16</v>
      </c>
      <c r="D17" s="95">
        <v>54</v>
      </c>
      <c r="E17" s="95">
        <v>67</v>
      </c>
      <c r="F17" s="95">
        <v>52</v>
      </c>
      <c r="G17" s="222">
        <v>48</v>
      </c>
      <c r="H17" s="95">
        <v>58</v>
      </c>
      <c r="I17" s="95">
        <v>56</v>
      </c>
      <c r="J17" s="95">
        <v>77</v>
      </c>
      <c r="K17" s="95">
        <v>68</v>
      </c>
      <c r="R17" s="8"/>
      <c r="S17" s="8"/>
      <c r="T17" s="8"/>
      <c r="U17" s="8"/>
      <c r="V17" s="8"/>
      <c r="W17" s="8"/>
    </row>
    <row r="18" spans="3:23" ht="28.5" customHeight="1" thickBot="1" thickTop="1">
      <c r="C18" s="108" t="s">
        <v>17</v>
      </c>
      <c r="D18" s="95">
        <v>15</v>
      </c>
      <c r="E18" s="95">
        <v>14</v>
      </c>
      <c r="F18" s="95">
        <v>21</v>
      </c>
      <c r="G18" s="222">
        <v>30</v>
      </c>
      <c r="H18" s="95">
        <v>23</v>
      </c>
      <c r="I18" s="95">
        <v>22</v>
      </c>
      <c r="J18" s="95">
        <v>17</v>
      </c>
      <c r="K18" s="95">
        <v>9</v>
      </c>
      <c r="R18" s="8"/>
      <c r="S18" s="8"/>
      <c r="T18" s="8"/>
      <c r="U18" s="8"/>
      <c r="V18" s="8"/>
      <c r="W18" s="8"/>
    </row>
    <row r="19" ht="28.5" customHeight="1" thickTop="1"/>
    <row r="20" spans="3:11" ht="28.5" customHeight="1" thickBot="1">
      <c r="C20" s="300" t="s">
        <v>89</v>
      </c>
      <c r="D20" s="300"/>
      <c r="E20" s="300"/>
      <c r="F20" s="300"/>
      <c r="G20" s="300"/>
      <c r="H20" s="300"/>
      <c r="I20" s="219"/>
      <c r="J20" s="219"/>
      <c r="K20" s="219"/>
    </row>
    <row r="21" spans="3:12" ht="32.25" customHeight="1" thickBot="1" thickTop="1">
      <c r="C21" s="121" t="s">
        <v>90</v>
      </c>
      <c r="D21" s="1">
        <v>2010</v>
      </c>
      <c r="E21" s="1">
        <v>2011</v>
      </c>
      <c r="F21" s="1">
        <v>2012</v>
      </c>
      <c r="G21" s="1">
        <v>2013</v>
      </c>
      <c r="H21" s="1">
        <v>2014</v>
      </c>
      <c r="I21" s="1">
        <v>2015</v>
      </c>
      <c r="J21" s="1">
        <v>2016</v>
      </c>
      <c r="K21" s="1">
        <v>2017</v>
      </c>
      <c r="L21" s="122"/>
    </row>
    <row r="22" spans="3:11" ht="30.75" customHeight="1" thickBot="1" thickTop="1">
      <c r="C22" s="47" t="s">
        <v>91</v>
      </c>
      <c r="D22" s="5">
        <v>459.7</v>
      </c>
      <c r="E22" s="5">
        <v>286.4</v>
      </c>
      <c r="F22" s="5">
        <v>784.6</v>
      </c>
      <c r="G22" s="5">
        <v>477</v>
      </c>
      <c r="H22" s="5">
        <v>632</v>
      </c>
      <c r="I22" s="5">
        <v>226</v>
      </c>
      <c r="J22" s="5">
        <v>623.7</v>
      </c>
      <c r="K22" s="5">
        <v>510.18</v>
      </c>
    </row>
    <row r="23" spans="3:11" ht="30" customHeight="1" thickBot="1" thickTop="1">
      <c r="C23" s="47" t="s">
        <v>92</v>
      </c>
      <c r="D23" s="5">
        <v>37.1</v>
      </c>
      <c r="E23" s="5">
        <v>23.7</v>
      </c>
      <c r="F23" s="5">
        <v>55.3</v>
      </c>
      <c r="G23" s="5">
        <v>11.7</v>
      </c>
      <c r="H23" s="5">
        <v>20.2</v>
      </c>
      <c r="I23" s="5">
        <v>5.36</v>
      </c>
      <c r="J23" s="5">
        <v>0.8</v>
      </c>
      <c r="K23" s="5">
        <v>1.4</v>
      </c>
    </row>
    <row r="24" spans="3:11" ht="38.25" customHeight="1" thickBot="1" thickTop="1">
      <c r="C24" s="123" t="s">
        <v>93</v>
      </c>
      <c r="D24" s="124" t="s">
        <v>94</v>
      </c>
      <c r="E24" s="124" t="s">
        <v>95</v>
      </c>
      <c r="F24" s="124" t="s">
        <v>96</v>
      </c>
      <c r="G24" s="124" t="s">
        <v>97</v>
      </c>
      <c r="H24" s="124" t="s">
        <v>98</v>
      </c>
      <c r="I24" s="124" t="s">
        <v>99</v>
      </c>
      <c r="J24" s="124" t="s">
        <v>100</v>
      </c>
      <c r="K24" s="124" t="s">
        <v>189</v>
      </c>
    </row>
    <row r="25" spans="3:13" ht="31.5" customHeight="1" thickBot="1" thickTop="1">
      <c r="C25" s="47" t="s">
        <v>101</v>
      </c>
      <c r="D25" s="6">
        <v>4199</v>
      </c>
      <c r="E25" s="6">
        <v>1247</v>
      </c>
      <c r="F25" s="6">
        <v>2755</v>
      </c>
      <c r="G25" s="6">
        <v>1421</v>
      </c>
      <c r="H25" s="6">
        <v>1187</v>
      </c>
      <c r="I25" s="6">
        <v>2362</v>
      </c>
      <c r="J25" s="6">
        <v>2414</v>
      </c>
      <c r="K25" s="233">
        <v>389</v>
      </c>
      <c r="L25" s="243"/>
      <c r="M25" t="s">
        <v>18</v>
      </c>
    </row>
    <row r="26" spans="3:14" ht="33" customHeight="1" thickBot="1" thickTop="1">
      <c r="C26" s="47" t="s">
        <v>102</v>
      </c>
      <c r="D26" s="5">
        <v>459</v>
      </c>
      <c r="E26" s="6">
        <v>3628</v>
      </c>
      <c r="F26" s="5">
        <v>206</v>
      </c>
      <c r="G26" s="5">
        <v>142</v>
      </c>
      <c r="H26" s="6">
        <v>1217</v>
      </c>
      <c r="I26" s="5">
        <v>490</v>
      </c>
      <c r="J26" s="5">
        <v>522</v>
      </c>
      <c r="K26" s="6">
        <v>1187</v>
      </c>
      <c r="N26" t="s">
        <v>18</v>
      </c>
    </row>
    <row r="27" ht="28.5" customHeight="1" thickTop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 selectLockedCells="1" selectUnlockedCells="1"/>
  <mergeCells count="3">
    <mergeCell ref="C20:H20"/>
    <mergeCell ref="C2:K2"/>
    <mergeCell ref="C8:K8"/>
  </mergeCells>
  <printOptions/>
  <pageMargins left="1.4618055555555556" right="0.2701388888888889" top="1.3465277777777778" bottom="0.6201388888888889" header="0.5118055555555555" footer="0.5118055555555555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B. Superliska</dc:creator>
  <cp:keywords/>
  <dc:description/>
  <cp:lastModifiedBy>BBSuperliska</cp:lastModifiedBy>
  <cp:lastPrinted>2018-03-15T10:48:39Z</cp:lastPrinted>
  <dcterms:created xsi:type="dcterms:W3CDTF">2018-08-20T08:49:49Z</dcterms:created>
  <dcterms:modified xsi:type="dcterms:W3CDTF">2018-08-21T10:17:45Z</dcterms:modified>
  <cp:category/>
  <cp:version/>
  <cp:contentType/>
  <cp:contentStatus/>
</cp:coreProperties>
</file>